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960" windowWidth="15480" windowHeight="10800" activeTab="1"/>
  </bookViews>
  <sheets>
    <sheet name="Inicial" sheetId="8" r:id="rId1"/>
    <sheet name="Pg1" sheetId="23" r:id="rId2"/>
    <sheet name="Pg2" sheetId="26" r:id="rId3"/>
    <sheet name="Pg3" sheetId="27" r:id="rId4"/>
    <sheet name="Pg4" sheetId="28" r:id="rId5"/>
    <sheet name="Pg5" sheetId="29" r:id="rId6"/>
    <sheet name="Pg6" sheetId="30" r:id="rId7"/>
    <sheet name="Pg7" sheetId="31" r:id="rId8"/>
    <sheet name="Pg8" sheetId="32" r:id="rId9"/>
    <sheet name="Resumo" sheetId="20" r:id="rId10"/>
    <sheet name="Níveis" sheetId="24" state="hidden" r:id="rId11"/>
    <sheet name="Níveis por Tipologia" sheetId="18" state="hidden" r:id="rId12"/>
    <sheet name="Variáveis" sheetId="33" state="hidden" r:id="rId13"/>
  </sheets>
  <definedNames>
    <definedName name="_xlnm.Print_Area" localSheetId="0">Inicial!$A$1:$V$58</definedName>
    <definedName name="_xlnm.Print_Area" localSheetId="1">'Pg1'!$A$1:$V$90</definedName>
    <definedName name="_xlnm.Print_Area" localSheetId="2">'Pg2'!$A$1:$V$90</definedName>
    <definedName name="_xlnm.Print_Area" localSheetId="3">'Pg3'!$A$1:$V$90</definedName>
    <definedName name="_xlnm.Print_Area" localSheetId="4">'Pg4'!$A$1:$V$90</definedName>
    <definedName name="_xlnm.Print_Area" localSheetId="5">'Pg5'!$A$1:$V$90</definedName>
    <definedName name="_xlnm.Print_Area" localSheetId="6">'Pg6'!$A$1:$V$90</definedName>
    <definedName name="_xlnm.Print_Area" localSheetId="7">'Pg7'!$A$1:$V$90</definedName>
    <definedName name="_xlnm.Print_Area" localSheetId="8">'Pg8'!$A$1:$V$90</definedName>
    <definedName name="_xlnm.Print_Area" localSheetId="9">Resumo!$A$1:$V$69</definedName>
  </definedNames>
  <calcPr calcId="145621"/>
</workbook>
</file>

<file path=xl/calcChain.xml><?xml version="1.0" encoding="utf-8"?>
<calcChain xmlns="http://schemas.openxmlformats.org/spreadsheetml/2006/main">
  <c r="S19" i="8" l="1"/>
  <c r="X44" i="20" s="1"/>
  <c r="N44" i="20"/>
  <c r="N43" i="20"/>
  <c r="S6" i="20"/>
  <c r="S6" i="32"/>
  <c r="S6" i="31"/>
  <c r="S6" i="30"/>
  <c r="S6" i="29"/>
  <c r="S6" i="28"/>
  <c r="S6" i="27"/>
  <c r="S6" i="26"/>
  <c r="S6" i="23"/>
  <c r="N61" i="20"/>
  <c r="N60" i="20"/>
  <c r="N59" i="20"/>
  <c r="N58" i="20"/>
  <c r="N57" i="20"/>
  <c r="N56" i="20"/>
  <c r="N55" i="20"/>
  <c r="N54" i="20"/>
  <c r="N48" i="20"/>
  <c r="N47" i="20"/>
  <c r="N46" i="20"/>
  <c r="N45" i="20"/>
  <c r="N37" i="20"/>
  <c r="N36" i="20"/>
  <c r="N35" i="20"/>
  <c r="N34" i="20"/>
  <c r="N33" i="20"/>
  <c r="N32" i="20"/>
  <c r="N31" i="20"/>
  <c r="N30" i="20"/>
  <c r="N24" i="20"/>
  <c r="N23" i="20"/>
  <c r="N22" i="20"/>
  <c r="N21" i="20"/>
  <c r="N20" i="20"/>
  <c r="N19" i="20"/>
  <c r="N18" i="20"/>
  <c r="N17" i="20"/>
  <c r="N16" i="20"/>
  <c r="N15" i="20"/>
  <c r="P23" i="8"/>
  <c r="Q19" i="8"/>
  <c r="B13" i="23"/>
  <c r="M68" i="20"/>
  <c r="M67" i="20"/>
  <c r="B68" i="20"/>
  <c r="B67" i="20"/>
  <c r="B73" i="32"/>
  <c r="B53" i="32"/>
  <c r="B33" i="32"/>
  <c r="B13" i="32"/>
  <c r="B73" i="31"/>
  <c r="B53" i="31"/>
  <c r="B33" i="31"/>
  <c r="B13" i="31"/>
  <c r="B73" i="30"/>
  <c r="B53" i="30"/>
  <c r="B33" i="30"/>
  <c r="B13" i="30"/>
  <c r="B74" i="29"/>
  <c r="B53" i="29"/>
  <c r="B33" i="29"/>
  <c r="B13" i="29"/>
  <c r="B73" i="28"/>
  <c r="B53" i="28"/>
  <c r="B33" i="28"/>
  <c r="B13" i="28"/>
  <c r="B73" i="27"/>
  <c r="B53" i="27"/>
  <c r="B33" i="27"/>
  <c r="B13" i="27"/>
  <c r="B73" i="26"/>
  <c r="B53" i="26"/>
  <c r="B33" i="26"/>
  <c r="B13" i="26"/>
  <c r="B73" i="23"/>
  <c r="B53" i="23"/>
  <c r="B33" i="23"/>
  <c r="Q44" i="20" l="1"/>
  <c r="X58" i="20"/>
  <c r="Q58" i="20" s="1"/>
  <c r="X45" i="20"/>
  <c r="Q45" i="20" s="1"/>
  <c r="X30" i="20"/>
  <c r="Q30" i="20" s="1"/>
  <c r="X17" i="20"/>
  <c r="Q17" i="20" s="1"/>
  <c r="X57" i="20"/>
  <c r="Q57" i="20" s="1"/>
  <c r="X37" i="20"/>
  <c r="Q37" i="20" s="1"/>
  <c r="X24" i="20"/>
  <c r="Q24" i="20" s="1"/>
  <c r="X16" i="20"/>
  <c r="Q16" i="20" s="1"/>
  <c r="X35" i="20"/>
  <c r="Q35" i="20" s="1"/>
  <c r="X59" i="20"/>
  <c r="Q59" i="20" s="1"/>
  <c r="X46" i="20"/>
  <c r="Q46" i="20" s="1"/>
  <c r="X31" i="20"/>
  <c r="Q31" i="20" s="1"/>
  <c r="X18" i="20"/>
  <c r="Q18" i="20" s="1"/>
  <c r="X56" i="20"/>
  <c r="Q56" i="20" s="1"/>
  <c r="X36" i="20"/>
  <c r="Q36" i="20" s="1"/>
  <c r="X23" i="20"/>
  <c r="Q23" i="20" s="1"/>
  <c r="X22" i="20"/>
  <c r="Q22" i="20" s="1"/>
  <c r="X43" i="20"/>
  <c r="Q43" i="20" s="1"/>
  <c r="X55" i="20"/>
  <c r="Q55" i="20" s="1"/>
  <c r="X20" i="20"/>
  <c r="Q20" i="20" s="1"/>
  <c r="X15" i="20"/>
  <c r="Q15" i="20" s="1"/>
  <c r="X54" i="20"/>
  <c r="Q54" i="20" s="1"/>
  <c r="X34" i="20"/>
  <c r="Q34" i="20" s="1"/>
  <c r="X21" i="20"/>
  <c r="Q21" i="20" s="1"/>
  <c r="X61" i="20"/>
  <c r="Q61" i="20" s="1"/>
  <c r="X48" i="20"/>
  <c r="Q48" i="20" s="1"/>
  <c r="X33" i="20"/>
  <c r="Q33" i="20" s="1"/>
  <c r="X60" i="20"/>
  <c r="Q60" i="20" s="1"/>
  <c r="X47" i="20"/>
  <c r="Q47" i="20" s="1"/>
  <c r="X32" i="20"/>
  <c r="Q32" i="20" s="1"/>
  <c r="X19" i="20"/>
  <c r="Q19" i="20" s="1"/>
</calcChain>
</file>

<file path=xl/comments1.xml><?xml version="1.0" encoding="utf-8"?>
<comments xmlns="http://schemas.openxmlformats.org/spreadsheetml/2006/main">
  <authors>
    <author>Paulo</author>
  </authors>
  <commentList>
    <comment ref="G11" authorId="0">
      <text>
        <r>
          <rPr>
            <sz val="9"/>
            <color indexed="81"/>
            <rFont val="Tahoma"/>
            <family val="2"/>
          </rPr>
          <t>Informar o nome completo da Entidade Estadual</t>
        </r>
      </text>
    </comment>
    <comment ref="G13" authorId="0">
      <text>
        <r>
          <rPr>
            <sz val="9"/>
            <color indexed="81"/>
            <rFont val="Tahoma"/>
            <family val="2"/>
          </rPr>
          <t>Informar o nome completo do representante legal da Entidade Estadual</t>
        </r>
      </text>
    </comment>
    <comment ref="G15" authorId="0">
      <text>
        <r>
          <rPr>
            <sz val="9"/>
            <color indexed="81"/>
            <rFont val="Tahoma"/>
            <family val="2"/>
          </rPr>
          <t>Informar o nome completo do Conselho Estadual</t>
        </r>
      </text>
    </comment>
    <comment ref="G17" authorId="0">
      <text>
        <r>
          <rPr>
            <sz val="9"/>
            <color indexed="81"/>
            <rFont val="Tahoma"/>
            <family val="2"/>
          </rPr>
          <t>Informar o nome completo do representante legal do Conselho Estadual</t>
        </r>
      </text>
    </comment>
    <comment ref="G19" authorId="0">
      <text>
        <r>
          <rPr>
            <sz val="9"/>
            <color indexed="81"/>
            <rFont val="Tahoma"/>
            <family val="2"/>
          </rPr>
          <t>Informar o Decreto Estadual de adesão ao 
Pacto Nacional pela Gestão das Águas</t>
        </r>
      </text>
    </comment>
  </commentList>
</comments>
</file>

<file path=xl/sharedStrings.xml><?xml version="1.0" encoding="utf-8"?>
<sst xmlns="http://schemas.openxmlformats.org/spreadsheetml/2006/main" count="1619" uniqueCount="398">
  <si>
    <t>A</t>
  </si>
  <si>
    <t>B</t>
  </si>
  <si>
    <t>C</t>
  </si>
  <si>
    <t>D</t>
  </si>
  <si>
    <t>Identificação</t>
  </si>
  <si>
    <t>Entidade Estadual:</t>
  </si>
  <si>
    <t>Decreto Estadual:</t>
  </si>
  <si>
    <t>Programa de Consolidação do Pacto Nacional pela Gestão das Águas - PROGESTÃO</t>
  </si>
  <si>
    <t>Contrato:</t>
  </si>
  <si>
    <t>Conselho Estadual:</t>
  </si>
  <si>
    <t>Variáveis a serem avaliadas</t>
  </si>
  <si>
    <t>Tipologia</t>
  </si>
  <si>
    <r>
      <t>N</t>
    </r>
    <r>
      <rPr>
        <b/>
        <u/>
        <vertAlign val="superscript"/>
        <sz val="12"/>
        <color indexed="8"/>
        <rFont val="Arial"/>
        <family val="2"/>
      </rPr>
      <t>o</t>
    </r>
  </si>
  <si>
    <t>1.1</t>
  </si>
  <si>
    <t>Organização Institucional do Modelo de Gestão</t>
  </si>
  <si>
    <t>1.2</t>
  </si>
  <si>
    <t>Organismo(s) Coordenador/Gestor</t>
  </si>
  <si>
    <t>1.3</t>
  </si>
  <si>
    <t>Gestão de Processos</t>
  </si>
  <si>
    <t>1.4</t>
  </si>
  <si>
    <t>Arcabouço Legal</t>
  </si>
  <si>
    <t>1.5</t>
  </si>
  <si>
    <t>Conselho Estadual de Recursos Hídricos</t>
  </si>
  <si>
    <t>1.6</t>
  </si>
  <si>
    <t>Comitês de Bacias e Organismos Colegiados</t>
  </si>
  <si>
    <t>1.7</t>
  </si>
  <si>
    <t>Agências de Água e Entidades Delegatárias</t>
  </si>
  <si>
    <t>1.8</t>
  </si>
  <si>
    <t>Comunicação Social e Difusão</t>
  </si>
  <si>
    <t>1.9</t>
  </si>
  <si>
    <t>Capacitação Setorial</t>
  </si>
  <si>
    <t>1.10</t>
  </si>
  <si>
    <t>Articulação com Setores Usuários e Transversais</t>
  </si>
  <si>
    <t>2.1</t>
  </si>
  <si>
    <t>Balanço Hídrico</t>
  </si>
  <si>
    <t>2.2</t>
  </si>
  <si>
    <t>Divisão Hidrográfica</t>
  </si>
  <si>
    <t>2.3</t>
  </si>
  <si>
    <t>Planejamento Estratégico Institucional</t>
  </si>
  <si>
    <t>2.4</t>
  </si>
  <si>
    <t>Plano Estadual de Recursos Hídricos</t>
  </si>
  <si>
    <t>2.5</t>
  </si>
  <si>
    <t>Planos de Bacias</t>
  </si>
  <si>
    <t>2.6</t>
  </si>
  <si>
    <t>Enquadramento</t>
  </si>
  <si>
    <t>2.7</t>
  </si>
  <si>
    <t>Estudos Especiais de Gestão</t>
  </si>
  <si>
    <t>2.8</t>
  </si>
  <si>
    <t>Modelos e Sistemas de Suporte à Decisão</t>
  </si>
  <si>
    <t>3.1</t>
  </si>
  <si>
    <t>Base Cartográfica</t>
  </si>
  <si>
    <t>3.2</t>
  </si>
  <si>
    <t>Cadastros de Usuários e Infraestrutura</t>
  </si>
  <si>
    <t>3.3</t>
  </si>
  <si>
    <t>Monitoramento Hidrometeorológico</t>
  </si>
  <si>
    <t>3.4</t>
  </si>
  <si>
    <t>Monitoramento de Qualidade de Água</t>
  </si>
  <si>
    <t>3.5</t>
  </si>
  <si>
    <t>Sistema de Informações</t>
  </si>
  <si>
    <t>3.6</t>
  </si>
  <si>
    <t>Pesquisa, Desenvolvimento e Inovação</t>
  </si>
  <si>
    <t>4.1</t>
  </si>
  <si>
    <t>Outorga de direito de uso</t>
  </si>
  <si>
    <t>4.2</t>
  </si>
  <si>
    <t xml:space="preserve">Fiscalização </t>
  </si>
  <si>
    <t>4.3</t>
  </si>
  <si>
    <t>Cobrança</t>
  </si>
  <si>
    <t>4.4</t>
  </si>
  <si>
    <t>Sustentabilidade Financeira do Sistema de Gestão</t>
  </si>
  <si>
    <t>4.5</t>
  </si>
  <si>
    <t>Infraestrutura Hídrica</t>
  </si>
  <si>
    <t>4.6</t>
  </si>
  <si>
    <t>Gestão e Controle de Eventos Críticos</t>
  </si>
  <si>
    <t>4.7</t>
  </si>
  <si>
    <t>Fundo Estadual de Recursos Hídricos</t>
  </si>
  <si>
    <t>4.8</t>
  </si>
  <si>
    <t>Programas Indutores</t>
  </si>
  <si>
    <t>Variáveis</t>
  </si>
  <si>
    <t>Sim</t>
  </si>
  <si>
    <t>Avaliação Facultativa</t>
  </si>
  <si>
    <t>Não</t>
  </si>
  <si>
    <t>META II.2 – Variáveis Legais, Institucionais e de Articulação Social</t>
  </si>
  <si>
    <t>META II.3 –  Variáveis de Planejamento</t>
  </si>
  <si>
    <t>1.1)</t>
  </si>
  <si>
    <t>1.2)</t>
  </si>
  <si>
    <t>1.3)</t>
  </si>
  <si>
    <t>1.4)</t>
  </si>
  <si>
    <t>1.5)</t>
  </si>
  <si>
    <t>1.6)</t>
  </si>
  <si>
    <t>1.7)</t>
  </si>
  <si>
    <t>1.8)</t>
  </si>
  <si>
    <t>1.9)</t>
  </si>
  <si>
    <t>1.10)</t>
  </si>
  <si>
    <t>2.1)</t>
  </si>
  <si>
    <t>2.2)</t>
  </si>
  <si>
    <t>2.3)</t>
  </si>
  <si>
    <t>2.4)</t>
  </si>
  <si>
    <t>2.5)</t>
  </si>
  <si>
    <t>2.6)</t>
  </si>
  <si>
    <t>2.7)</t>
  </si>
  <si>
    <t>2.8)</t>
  </si>
  <si>
    <t>3.1)</t>
  </si>
  <si>
    <t>3.2)</t>
  </si>
  <si>
    <t>3.4)</t>
  </si>
  <si>
    <t>3.5)</t>
  </si>
  <si>
    <t>3.6)</t>
  </si>
  <si>
    <t>4.1)</t>
  </si>
  <si>
    <t>4.2)</t>
  </si>
  <si>
    <t>4.3)</t>
  </si>
  <si>
    <t>4.4)</t>
  </si>
  <si>
    <t>4.5)</t>
  </si>
  <si>
    <t>4.6)</t>
  </si>
  <si>
    <t>4.7)</t>
  </si>
  <si>
    <t>4.8)</t>
  </si>
  <si>
    <t>META II.4 –  Variáveis de Informação e Suporte</t>
  </si>
  <si>
    <t>META II.5 –  Variáveis Operacionais</t>
  </si>
  <si>
    <t>3.3)</t>
  </si>
  <si>
    <t>Variável 1.1. Organização Institucional do Sistema de Gestão</t>
  </si>
  <si>
    <t xml:space="preserve">Autoavaliação: </t>
  </si>
  <si>
    <t>Tem alguma área da Administração Pública atuando na gestão de recursos hídricos, mas esta área ainda não está completamente estruturada e/ou existe algum tipo de conflito com obras, gestão ambiental ou com os setores usuários.</t>
  </si>
  <si>
    <t>Não tem nenhuma área da Administração Pública atuando na gestão de recursos hídricos ou esta área encontra-se completamente desestruturada.</t>
  </si>
  <si>
    <t>Tem alguma área da Administração Pública atuando na gestão de recursos hídricos, a qual encontra-se razoavelmente estruturada, sem conflitos com obras, gestão ambiental ou com os setores usuários.</t>
  </si>
  <si>
    <t>Tem uma área específica da Administração Pública para gestão de recursos hídricos (Secretaria e Organismo Gestor), mas existem problemas de falta de articulação, incompatibilidades ou conflitos de competências com outras áreas (ex. obras, gestão ambiental).</t>
  </si>
  <si>
    <t>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t>
  </si>
  <si>
    <t>UF:</t>
  </si>
  <si>
    <t>1) Identificação</t>
  </si>
  <si>
    <t>2) Informações Gerais</t>
  </si>
  <si>
    <t>3) Instruções para preenchimento</t>
  </si>
  <si>
    <t>Variável 1.2. Organismo(s) Coordenador/Gestor</t>
  </si>
  <si>
    <t>Variável 1.3. Gestão de Processos</t>
  </si>
  <si>
    <t>Variável 1.4. Arcabouço Legal</t>
  </si>
  <si>
    <t>Os Organismos Coordenador e Gestor não existem ou correspondem a um área ou departamento de alguma Secretaria que ainda está inoperante ou pouco operante</t>
  </si>
  <si>
    <t>Os Organismos Coordenador e Gestor existem e são uma mesma entidade, que ainda não está plenamente estruturada (faltam recursos materiais e humanos) e/ou operante (algumas atribuições institucionais ainda não são executadas).</t>
  </si>
  <si>
    <t>Os Organismos Coordenador e Gestor existem e são uma mesma entidade, que está plenamente estruturada (dispões dos recursos materiais e humanos necessários) e operante (todas atribuições institucionais são executadas satisfatoriamente)</t>
  </si>
  <si>
    <t>Os Organismos Coordenador e Gestor existem e são entidades diferentes, e uma delas ou ambas ainda não estão plenamente estruturadas e operantes.</t>
  </si>
  <si>
    <t>Os Organismos Coordenador e Gestor existem e são entidades diferentes, ambas plenamente estruturadas e operantes.</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</si>
  <si>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</si>
  <si>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</si>
  <si>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execução de todas suas atribuições institucionais.</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</si>
  <si>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</si>
  <si>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</si>
  <si>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básico (política estadual de recursos hídricos estabelecida por lei), e a maior parte dos dispositivos legais encontram-se regulamentados e atualizados.</t>
  </si>
  <si>
    <t>Há um arcabouço completo, com política estadual de recursos hídricos estabelecida por lei, bem como todos regulamentos e normativos complementares necessários.</t>
  </si>
  <si>
    <t>Não existe Conselho e tampouco existe previsão de existir um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</si>
  <si>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</si>
  <si>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</si>
  <si>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funcionando em condições adequadas (reuniões periódicas, comparecimento satisfatórios dos seus membros).</t>
  </si>
  <si>
    <t>Não existem comitês estaduais de bacias instalados nem organismos colegiados de recursos hídricos (associações de usuários, associações de açudes).</t>
  </si>
  <si>
    <t>Existem comitês estaduais e/ou organismos colegiados de recursos hídricos em algumas das bacias/áreas críticas (áreas de maior complexidade para a gestão, devido ao comprometimento hídrico, à existência de conflitos pelo uso da água e/ou aos aspectos de gestão da infraestrutura hídrica).</t>
  </si>
  <si>
    <t>Existem comitês estaduais e/ou organismos colegiados de recursos hídricos na maioria das bacias/áreas críticas.</t>
  </si>
  <si>
    <t>Existem comitês estaduais e/ou organismos colegiados de recursos hídricos em todas as bacias/áreas críticas.</t>
  </si>
  <si>
    <t>Não existe qualquer apoio ao funcionamento dos organismos colegiados e das secretarias executivas dos Comitês de Bacia Hidrográfica instalados.</t>
  </si>
  <si>
    <t>Há apoio ao funcionamento dos organismos colegiados e das secretarias executivas dos Comitês de Bacia Hidrográfica instalados, realizado exclusivamente pela Administração Pública.</t>
  </si>
  <si>
    <t>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t>
  </si>
  <si>
    <t>Há apoio ao funcionamento dos organismos colegiados e das secretarias executivas dos Comitês de Bacia Hidrográfica instalados, realizado exclusivamente por entidades específicas que atuam como Agências de Água ou entidades delegatárias de suas funções.</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</si>
  <si>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</si>
  <si>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falta base técnica profissional e/ou planejamento para essas ações.</t>
  </si>
  <si>
    <t xml:space="preserve">Existem diversas ações de comunicação social e difusão de informações em temas afetos à gestão de recursos hídricos, realizadas a partir de uma base técnica profissional e de um planejamento adequado. </t>
  </si>
  <si>
    <t>Não existe programa de capacitação em âmbito estadual para temas afetos à gestão de recursos hídricos, realizado de modo continuado e organizado.</t>
  </si>
  <si>
    <t>Existe programa de capacitação em âmbito estadual para temas afetos à gestão de recursos hídricos, mas não é um programa devidamente formalizado, realizado de modo contínuo e baseado em estudos de determinação de demandas (por exemplo, DNT).</t>
  </si>
  <si>
    <t>Existe programa de capacitação em âmbito estadual para temas afetos à gestão de recursos hídricos, devidamente formalizado, realizado de modo contínuo e baseado em estudos de determinação de demandas (por exemplo, DNT).</t>
  </si>
  <si>
    <t>Não há articulação do poder público com os setores usuários e transversais;</t>
  </si>
  <si>
    <t>Há alguma articulação do poder público com os setores usuários e transversais, mas restrita às atividades realizadas no âmbito do Conselho Estadual, dos comitês e de outros organismos colegiados de recursos hídricos (associações de usuários, associações de açudes);</t>
  </si>
  <si>
    <t>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t>
  </si>
  <si>
    <t>Não há um conhecimento adequado das demandas e das disponibilidades hídricas sob domínio estadual (águas superficiais e subterrâneas).</t>
  </si>
  <si>
    <t>Há um conhecimento adequado das demandas e das disponibilidades hídricas sob domínio estadual (águas superficiais e subterrâneas) em algumas áreas, por meio de estudos específicos ou planos de recursos hídricos.</t>
  </si>
  <si>
    <t>Há um conhecimento adequado das demandas e das disponibilidades hídricas sob domínio estadual (águas superficiais e subterrâneas) em todo território, por meio de estudos específicos ou planos de recursos hídricos.</t>
  </si>
  <si>
    <t>Há uma proposta de divisão hidrográfica, mas a mesma não é reconhecida ou confiável.</t>
  </si>
  <si>
    <t>Há uma divisão hidrográfica reconhecida e confiável, mas não formalmente estabelecida (por Lei, por decreto ou por resolução do Conselho Estadual).</t>
  </si>
  <si>
    <t>Há uma divisão hidrográfica reconhecida, confiável e formalmente estabelecida (por Lei, por decreto ou por resolução do Conselho Estadual).</t>
  </si>
  <si>
    <t>Não há um planejamento estratégico aprovado para orientar as ações da Administração Pública  (Secretaria e/ou Organismo Gestor) na gestão de recursos hídricos.</t>
  </si>
  <si>
    <t>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</si>
  <si>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estratégico aprovado para orientar as ações da Administração Pública  (Secretaria e/ou Organismo Gestor) na gestão de recursos hídricos, bem como os instrumentos e as condições necessárias para sua efetiva implementação.</t>
  </si>
  <si>
    <t>Não existe Plano Estadual de Recursos Hídricos.</t>
  </si>
  <si>
    <t>Não existe Plano Estadual de Recursos Hídricos, mas existem alguns estudos que permitem algum nível de planejamento em âmbito estadual.</t>
  </si>
  <si>
    <t xml:space="preserve">Existe Plano Estadual de Recursos Hídricos aprovado pelo Conselho Estadual, mas ainda há necessidade de atualizações, revisões e/ou não existem instrumentos ou condições para sua implementação.  </t>
  </si>
  <si>
    <t>Existe Plano Estadual de Recursos Hídricos aprovado pelo Conselho Estadual e atualizado, bem como condições para sua efetiva implementação, mas o mesmo ainda não está sendo devidamente apropriado pelos gestores públicos e/ou agentes setoriais.</t>
  </si>
  <si>
    <t>Existe Plano Estadual de Recursos Hídricos aprovado pelo Conselho Estadual e atualizado, e o mesmo está sendo devidamente apropriado pelos gestores públicos e/ou agentes setoriais.</t>
  </si>
  <si>
    <t>Não existem planos de bacias aprovados por comitês estaduais.</t>
  </si>
  <si>
    <t>Alguns comitês estaduais já aprovaram seus planos de bacia.</t>
  </si>
  <si>
    <t>Boa parte dos comitês estaduais já aprovaram seus planos de bacia.</t>
  </si>
  <si>
    <t>Todos comitês estaduais já aprovaram seus planos de bacia.</t>
  </si>
  <si>
    <t>Não existem corpos hídricos ou hidrogeológicos enquadrados nos termos das Resoluções CONAMA nos 357/2005 e 396/2008, nem estudos ou propostas para enquadramento das águas subterrâneas e superficiais de domínio estadual.</t>
  </si>
  <si>
    <t>Não existem corpos hídricos ou hidrogeológicos enquadrados nos termos das Resoluções CONAMA nos 357/2005 e 396/2008, mas existem alguns estudos ou propostas para enquadramento das águas subterrâneas e superficiais de domínio estadual.</t>
  </si>
  <si>
    <t>Existem alguns corpos hídricos e hidrogeológicos enquadrados respectivamente nos termos das Resoluções CONAMA nos 357/2005 e 396/2008.</t>
  </si>
  <si>
    <t>Maioria dos corpos hídricos e hidrogeológicos já foram enquadrados respectivamente nos termos das Resoluções CONAMA nos 357/2005 e 396/2008.</t>
  </si>
  <si>
    <t xml:space="preserve">Não existem estudos especiais voltados ao sistema estadual (estudos acerca de temas e aspectos específicos de interesse para a gestão em nível estadual, adicionais ou complementares àqueles desenvolvidos no âmbito do Plano de Recursos Hídricos). </t>
  </si>
  <si>
    <t>Existem estudos especiais para alguns temas de interesse da gestão em nível estadual, mas estão desatualizados ou são ainda insuficientes para orientar as ações de gestão nos aspectos por ele abordados.</t>
  </si>
  <si>
    <t>Existem estudos especiais para alguns temas de interesse da gestão em nível estadual, e esses estudos estão atualizados e são suficientes para orientar as ações de gestão nos aspectos por ele abordados.</t>
  </si>
  <si>
    <t>Existem estudos especiais para diversos temas de interesse da gestão em nível estadual, e esses estudos estão atualizados e são suficientes para orientar as ações de gestão nos aspectos por ele abordados.</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</si>
  <si>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</si>
  <si>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</si>
  <si>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</si>
  <si>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</si>
  <si>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</si>
  <si>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</si>
  <si>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</si>
  <si>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 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</si>
  <si>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Não existe cadastros de usuários.</t>
  </si>
  <si>
    <t>Existe cadastro de usuários (&lt; 20% do universo de usuários cadastrados), mas não existe cadastro de infraestrutura hídrica.</t>
  </si>
  <si>
    <t>Existe cadastro de usuários (&gt; 20% do universo de usuários cadastrados), mas não existe cadastro de infraestrutura hídrica.</t>
  </si>
  <si>
    <t>Existe cadastro de usuários (&gt; 20% do universo de usuários cadastrados), bem como cadastro de infraestrutura hídrica.</t>
  </si>
  <si>
    <t xml:space="preserve">Não existem redes pluviométricas e fluviométricas operadas em âmbito estadual, próprias ou mistas (operadas em articulação com ANA/CPRM), a não ser aquelas operadas pelos setores usuários. </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</si>
  <si>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</si>
  <si>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30% da rede planejada.</t>
  </si>
  <si>
    <t>Existem redes pluviométricas e fluviométricas operadas em âmbito estadual, próprias ou mistas, bem como um planejamento para implantação, ampliação e modernização dessas redes, e a cobertura é igual ou superior a 30% da rede planejada.</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</si>
  <si>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</si>
  <si>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</si>
  <si>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</si>
  <si>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t>
  </si>
  <si>
    <t>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</si>
  <si>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</si>
  <si>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t>
  </si>
  <si>
    <t>Não existe qualquer ação financiada e/ou promovida no âmbito do sistema estadual de gerenciamento de recursos hídricos, voltada à pesquisa científica e ao desenvolvimento tecnológico de seu interesse.</t>
  </si>
  <si>
    <t>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t>
  </si>
  <si>
    <t>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t>
  </si>
  <si>
    <t>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t>
  </si>
  <si>
    <t>Não há ainda emissão de outorga de direito de recursos hídricos para captação de água ou para lançamento de efluentes.</t>
  </si>
  <si>
    <t>Há emissão de outorga de direito de recursos hídricos para captação de água, mas não para lançamento de efluentes.</t>
  </si>
  <si>
    <t>Há emissão de outorga de direito de recursos hídricos para captação de água, bem como para lançamento de efluentes, tendo sido outorgados até 15% do universo de usuários.</t>
  </si>
  <si>
    <t>Há emissão de outorga de direito de recursos hídricos para captação de água, bem como para lançamento de efluentes, tendo sido outorgados mais de 15% do universo de usuários.</t>
  </si>
  <si>
    <t>Há emissão de outorga de direito de recursos hídricos para captação de água, bem como para lançamento de efluentes, tendo sido outorgados mais de 30% do universo de usuários.</t>
  </si>
  <si>
    <t>Não há qualquer tipo de fiscalização dos usuários outorgados;</t>
  </si>
  <si>
    <t>Há fiscalização dos usuários outorgados, mas a mesma decorre basicamente do processo de licenciamento ambiental ou de outras ações próprias do setor ambiental;</t>
  </si>
  <si>
    <t>Há fiscalização dos usuários outorgados atreladas ao processo de regularização do uso da água (cadastramento, outorga), mas não há estrutura específica para desenvolvimento das ações de fiscalização.</t>
  </si>
  <si>
    <t>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t>
  </si>
  <si>
    <t>Há fiscalização dos usuários outorgados atreladas ao processo de regularização do uso da água (cadastramento, outorga), estrutura específica e planejamento ou programação regular para desenvolvimento das ações de fiscalização.</t>
  </si>
  <si>
    <t>Não há qualquer tipo cobrança – nem por serviços de água bruta, nem pelo uso da água – e não há qualquer estudo ou regulamento sobre o tema em âmbito estadual.</t>
  </si>
  <si>
    <t>Não há qualquer tipo cobrança – nem por serviços de água bruta, nem pelo uso da água – mas já existem estudos ou regulamentos sobre o tema em âmbito estadual.</t>
  </si>
  <si>
    <t xml:space="preserve">Existe cobrança por serviços de água bruta e/ou pelo uso da água em âmbito estadual, mas os valores e mecanismos de cobrança utilizados ainda não estão atualizados ou não são adequados ao alcance dos objetivos do instrumento de gestão. </t>
  </si>
  <si>
    <t>Existe cobrança por serviços de água bruta e/ou pelo uso da água em âmbito estadual, e os valores e mecanismos de cobrança utilizados estão atualizados e são adequados ao alcance dos objetivos do instrumento de gestão.</t>
  </si>
  <si>
    <t>O sistema estadual de recursos hídricos não arrecada nada e depende integralmente do Tesouro do estado.</t>
  </si>
  <si>
    <t>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</si>
  <si>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</si>
  <si>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t>
  </si>
  <si>
    <t>Toda a gestão de infraestrutura hídrica (planejamento de obras, administração, manutenção, operação) é exercida por outras áreas da Administração Pública, não existindo qualquer participação ou influência da área de recursos hídricos nessa gestão.</t>
  </si>
  <si>
    <t>A área de recursos hídricos tem alguma participação na gestão de infraestrutura hídrica (planejamento de obras, administração, manutenção, operação), mas ainda limitada aos aspectos regulatórios básicos (autorizações, outorgas, etc.).</t>
  </si>
  <si>
    <t>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t>
  </si>
  <si>
    <t>Não há qualquer infraestrutura e/ou procedimentos instituídos para monitoramento de eventos críticos.</t>
  </si>
  <si>
    <t>Há infraestrutura e procedimentos instituídos para monitoramento de eventos críticos, mas ainda não há planejamento e execução de ações de controle e mitigação dos efeitos de eventos hidrológicos extremos.</t>
  </si>
  <si>
    <t>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t>
  </si>
  <si>
    <t>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</si>
  <si>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</si>
  <si>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</si>
  <si>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</si>
  <si>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</si>
  <si>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t>
  </si>
  <si>
    <t>Não existe qualquer tipo de programa ou projeto indutor para a gestão de recursos hídricos em nível estadual (ex. incentivos fiscais, pagamento por serviços ambientais, premiação de boas práticas, etc.).</t>
  </si>
  <si>
    <t>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t>
  </si>
  <si>
    <t>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</si>
  <si>
    <t>Justificativas/Esclarecimentos/Descrição da situação da variável avaliada:</t>
  </si>
  <si>
    <t>Variável 1.5. Conselho Estadual de Recursos Hídricos</t>
  </si>
  <si>
    <t>Variável 1.6. Comitês de Bacias e Organismos Colegiados</t>
  </si>
  <si>
    <t>Variável 1.7. Agências de Água e Entidades Delegatárias</t>
  </si>
  <si>
    <t>Variável 1.8. Comunicação Social e Difusão</t>
  </si>
  <si>
    <t>Variável 1.9. Capacitação Setorial</t>
  </si>
  <si>
    <t>Variável 1.10. Articulação com Setores Usuários e Transversais</t>
  </si>
  <si>
    <t>Variável 2.1. Balanço Hídrico</t>
  </si>
  <si>
    <t>Variável 2.2. Divisão Hidrográfica</t>
  </si>
  <si>
    <t>Variável 2.3. Planejamento Estratégico Institucional</t>
  </si>
  <si>
    <t>Variável 2.4. Plano Estadual de Recursos Hídricos</t>
  </si>
  <si>
    <t>Variável 2.7. Estudos Especiais de Gestão</t>
  </si>
  <si>
    <t>Variável 2.8. Modelos e Sistemas de Suporte à Decisão</t>
  </si>
  <si>
    <t>Variável 3.1. Base Cartográfica</t>
  </si>
  <si>
    <t>Variável 3.2. Cadastros de Usuários e Infraestrutura</t>
  </si>
  <si>
    <t>Variável 3.4. Monitoramento de Qualidade de Água</t>
  </si>
  <si>
    <t>Variável 3.3. Monitoramento Hidrometeorológico</t>
  </si>
  <si>
    <t>Variável 3.5. Sistema de Informações</t>
  </si>
  <si>
    <t>Variável 3.6. Pesquisa, Desenvolvimento e Inovação</t>
  </si>
  <si>
    <t>Variável 4.1. Outorga de direito de uso</t>
  </si>
  <si>
    <t>Variável 4.2. Fiscalização</t>
  </si>
  <si>
    <t>Variável 4.3. Cobrança</t>
  </si>
  <si>
    <t>Variável 4.4. Sustentabilidade Financeira do Sistema de Gestão</t>
  </si>
  <si>
    <t>Variável 4.5. Infraestrutura Hídrica</t>
  </si>
  <si>
    <t>Variável 4.6. Gestão e Controle de Eventos Críticos</t>
  </si>
  <si>
    <t>Variável 4.7. Fundo Estadual de Recursos Hídricos</t>
  </si>
  <si>
    <t>Variável 4.8. Programas Indutores</t>
  </si>
  <si>
    <t>Variável 2.5. Planos de Bacias</t>
  </si>
  <si>
    <t>Variável 2.6. Enquadramento</t>
  </si>
  <si>
    <t>Nível Alcançado</t>
  </si>
  <si>
    <t>(Autoavaliação)</t>
  </si>
  <si>
    <t>Quadro-Resumo</t>
  </si>
  <si>
    <t>Representante Legal:</t>
  </si>
  <si>
    <t>ANA - Agência Nacional de Águas
Setor Policial Sul, Área 5, Quadra 3, Blocos B, L e M
CEP: 70610-200 , Brasília - DF</t>
  </si>
  <si>
    <t>O presente formulário tem por objetivo permitir que as entidades estaduais possam realizar o processo de autoavaliação das variáveis de gestão de águas em nível estadual, o que será subsídio para a certificação das metas estabelecidas no âmbito do Programa de Consolidação do Pacto Nacional pela Gestão das Águas - PROGESTÃO, observados os requisitos e as condições gerais do regulamento do Programa (Resolução ANA 379, de 21 de março de 2013) e os níveis de exigência definidos no Anexo IV dos respectivos contratos.</t>
  </si>
  <si>
    <t>Após aprovação pelo Conselho Estadual, o Formulário devidamente assinado deverá ser encaminhado por correio à ANA no seguinte endereço:</t>
  </si>
  <si>
    <t>O formulário de autoavaliação contém 10 planilhas, sendo 1 planilha destinada à identificação e instruções (Inicial), 8 planilhas reservadas à avaliação das variáveis de gestão que determinam o alcance das metas estabelecidas (Pgs. 1 a 8), e 1 planilha que apresenta o resumo geral da avaliação realizada (Resumo).</t>
  </si>
  <si>
    <t xml:space="preserve">Nas planilhas reservadas à avaliação das variáveis de gestão (Pgs. 1 a 8), deverão ser avaliadas, obrigatoriamente, todas as variáveis selecionadas para realização do processo de certificação, constantes do Anexo IV do Contrato PROGESTÃO. Para tanto,inicialmente deverá ser selecionado o nível correspondente à situação da variável de gestão no período avaliado e, em seguida, apresentadas, no campo próprio, justificativas e outras informações para descrição objetiva da variável em questão (máximo de 1000 caracteres). </t>
  </si>
  <si>
    <t>Variável</t>
  </si>
  <si>
    <t>AC</t>
  </si>
  <si>
    <t>AL</t>
  </si>
  <si>
    <t>AM</t>
  </si>
  <si>
    <t>AP</t>
  </si>
  <si>
    <t>BA</t>
  </si>
  <si>
    <t>CE</t>
  </si>
  <si>
    <t>DF</t>
  </si>
  <si>
    <t>ES</t>
  </si>
  <si>
    <t>GO</t>
  </si>
  <si>
    <t>MA</t>
  </si>
  <si>
    <t>MG</t>
  </si>
  <si>
    <t>MS</t>
  </si>
  <si>
    <t>MT</t>
  </si>
  <si>
    <t>PA</t>
  </si>
  <si>
    <t>PB</t>
  </si>
  <si>
    <t>PE</t>
  </si>
  <si>
    <t>PI</t>
  </si>
  <si>
    <t>PR</t>
  </si>
  <si>
    <t>RJ</t>
  </si>
  <si>
    <t>RN</t>
  </si>
  <si>
    <t>RO</t>
  </si>
  <si>
    <t>RR</t>
  </si>
  <si>
    <t>SC</t>
  </si>
  <si>
    <t>SE</t>
  </si>
  <si>
    <t>SP</t>
  </si>
  <si>
    <t>TO</t>
  </si>
  <si>
    <t>UF</t>
  </si>
  <si>
    <t>RS</t>
  </si>
  <si>
    <t>s</t>
  </si>
  <si>
    <t>Tipologia A</t>
  </si>
  <si>
    <t>Tipologia B</t>
  </si>
  <si>
    <t>Tipologia C</t>
  </si>
  <si>
    <t>Tipologia D</t>
  </si>
  <si>
    <t>Informação1</t>
  </si>
  <si>
    <t>Informação2</t>
  </si>
  <si>
    <t>Informação3</t>
  </si>
  <si>
    <t>082/ANA/2013</t>
  </si>
  <si>
    <t>065/ANA/2013</t>
  </si>
  <si>
    <t>115/ANA/2013</t>
  </si>
  <si>
    <t>113/ANA/2013</t>
  </si>
  <si>
    <t>091/ANA/2013</t>
  </si>
  <si>
    <t>089/ANA/2013</t>
  </si>
  <si>
    <t>087/ANA/2013</t>
  </si>
  <si>
    <t>050/ANA/2013</t>
  </si>
  <si>
    <t>086/ANA/2013</t>
  </si>
  <si>
    <t>068/ANA/2013</t>
  </si>
  <si>
    <t>092/ANA/2013</t>
  </si>
  <si>
    <t>116/ANA/2013</t>
  </si>
  <si>
    <t>083/ANA/2013</t>
  </si>
  <si>
    <t>114/ANA/2013</t>
  </si>
  <si>
    <t>085/ANA/2013</t>
  </si>
  <si>
    <t>n</t>
  </si>
  <si>
    <t>Todas as planilhas, incluindo as planilhas inicial e resumo, após preenchidas, deverão ser impressas e assinadas pelo representante legal da entidade estadual.</t>
  </si>
  <si>
    <t>A avaliação de variáveis não selecionadas é facultativa, e não terá efeitos para fins de determinação do alcance das metas estabelecidas no Contrato PROGESTÃO.</t>
  </si>
  <si>
    <t>O formulário de autoavaliação deverá ser submetido à aprovação pelo Conselho Estadual de Recursos Hídricos ou entidade que exercer função correspondente. Após aprovadas, todas as planilhas de avaliação (Pgs. 1 a 8) deverão ser rubricadas e a planilha final (Resumo) deverá ser assinada pelos representantes legais da Entidade Estadual e do Conselho Estadual de Recursos Hídricos ou, em sua ausência, pela entidade colegiada que exercer função correspondente.</t>
  </si>
  <si>
    <t>O preenchimento das informações deverá ser realizado pela entidade responsável pela implementação do Pacto acima identificada, conforme designado pelo Decreto Estadual específico que trata da adesão voluntária do estado ao Pacto.</t>
  </si>
  <si>
    <t>Formulário desenvolvido pela Agência Nacional de Águas (ANA).</t>
  </si>
  <si>
    <t>Formulário de Autoavaliação</t>
  </si>
  <si>
    <t>Avaliação das Metas de Gestão de Águas no âmbito do Sistema Estadual</t>
  </si>
  <si>
    <t>Período de Avaliação:</t>
  </si>
  <si>
    <t>033/ANA/2014</t>
  </si>
  <si>
    <t>035/ANA/2014</t>
  </si>
  <si>
    <t>045/ANA/2014</t>
  </si>
  <si>
    <t>064/ANA/2014</t>
  </si>
  <si>
    <t>026/ANA/2014</t>
  </si>
  <si>
    <t>010/ANA/2014</t>
  </si>
  <si>
    <t>079/ANA/2014</t>
  </si>
  <si>
    <t>044/ANA/2014</t>
  </si>
  <si>
    <t>075/ANA/2014</t>
  </si>
  <si>
    <t>076/ANA/2015</t>
  </si>
  <si>
    <t>023/ANA/2016</t>
  </si>
  <si>
    <t>027/ANA/2015</t>
  </si>
  <si>
    <t>Secretaria de Saneamento e Recursos Hídricos - SSRH</t>
  </si>
  <si>
    <t>Conselho Estadual de Recursos Hídricos - CRH</t>
  </si>
  <si>
    <t>Benedito Pinto Ferreira Braga Júnior - Presidente</t>
  </si>
  <si>
    <t>Benedito Pinto Ferreira Braga Júnior - Secretário</t>
  </si>
  <si>
    <t>Decreto 60.895, de 19 de novembro de 2014</t>
  </si>
  <si>
    <t xml:space="preserve">O Departamento de Comunicação e Informações Gerenciais - DCIG da Coordenadoria de Recursos Hídricos é responsável pelo desenvolvimento de uma série de ações de comunicação social e de difusão das informações em temas afetos à Gestão de Recursos Hídricos. Todas as ações são realizadas por profissionais capacitados, a partir de um planejamento anual. Os canais de comunicação utilizados atualmente são: Portal SIGRH - Website do Sistema Integrado de Gerenciamento de Recursos Hídricos contendo histórico do SIGRH, informações sobre o CRH e CBHs, Fundo Estadual de Recursos Hídricos, instrumentos de gestão, base documental, entre outras informações de interesse; Mídias Sociais - Sistemas que possibilitam a interação social a partir do compartilhamento e da criação de informação - Ferramentas Disponíveis: Facebook e Twitter; TV Água (Youtube) - Site que permite que seus usuários carreguem e compartilhem vídeos em formato digital; Correnteza - Informativo impresso do Sistema Integrado de Gerenciamento de Recursos Hídricos, com periodicidade bimestral; Correnteza Express - Informativo eletrônico do Sistema Integrado de Gerenciamento de Recursos Hídricos, com periodicidade quinzenal; Clipping - Atividade de coleta de textos e imagens em veículos de comunicação com o objetivo de monitorar temas de interesse da organização com potencial para afetar seus negócios e sua imagem institucional. 
</t>
  </si>
  <si>
    <t xml:space="preserve">Para a operacionalização do SIGRH, a articulação do Estado com diversas instâncias é uma constante. A interlocução não ocorre exclusivamente com relação às atividades específicas do Conselho uma vez que se fazem necessárias - às diversas instituições que compõem o SIGRH - para o desempenho de diversas atividades. O diálogo se faz necessário, seja para encaminhamentos processuais, levantamentos de dados, articulações institucionais e outras demandas. São realizados também eventos que primam pela articulação transversal, como, por exemplo o "Diálogo Interbacias", realizados periodicamente pelo SIGRH agregando vários atores da educação e especialistas na área de recursos hídricos; articulações com universidades para a abordagem de temas de interesse. Como é típico de processos que envolvem uma série de atores, em alguns momentos como por exemplo para a construção do PERH, existem dificuldades nos contatos e nas articulação necessárias mas não de forma que comprometa o produto dos trabalhos. </t>
  </si>
  <si>
    <t>Há planejamento das atividades de diversas instâncias do Sistema como, por exemplo, o Plano Anual das Câmaras Técnicas do CRH e diversos outros planejamentos no âmbito de órgãos que compõem o SIGRH, entretanto, um Plano Estratégico como previsto no PROGESTÃO deverá ser estruturado oportunamente.</t>
  </si>
  <si>
    <t>São Paulo dispõe de estudos específicos para temas de interesse ou prioritários para a gestão de Recursos Hídricos no Estado, como, por exemplo: a) Plano Diretor de Aproveitamento dos Recursos Hídricos para a Macrometrópole Paulista; b) Diretrizes para as Bacias Leste e Oeste; c) adesão ao Programa Nacional de Avaliação da Qualidade das Águas - PNQA, implementando o planejamento integrado entre o DAEE, CETESB e ANA; d) Plano de Desenvolvimento e Proteção Ambiental dos Mananciais da Região Metropolitana de São Paulo - PDPA, instrumentos de planejamento e gestão que visa orientar as ações do poder público e da sociedade civil voltadas à proteção, recuperação e preservação dos mananciais de interesse regional; e) estudos base do Sistema Aqüífero Guarani - SAG; f) Projeto Jurubatuba - Projeto Estratégico Aquíferos; entre outros.</t>
  </si>
  <si>
    <t xml:space="preserve">Em São Paulo, o Sistema Integrado de Gerenciamento de Recursos Hídricos (SIGRH) é coordenado pela Secretaria de Saneamento e Recursos Hídricos - SSRH através da Coordenadoria de Recursos Hídricos - CRHi. A coordenadoria tem como missão planejar a aplicação dos instrumentos e a execução das ações relativas às diretrizes da Política Estadual de Recursos Hídricos, o que implica promover a articulação com os órgãos correlatos da União, dos estados vizinhos, dos municípios do Estado de São Paulo e da sociedade civil, em sintonia com o Plano Estadual de Recursos Hídricos (PERH). Para cumprir suas atribuições, os servidores da CRHi operam em colaboração, com o apoio e suporte de todas as instâncias e órgãos que participam do SIGRH, fazendo com que possíveis conflitos não se tornem expressivos a ponto de impedir o cumprimento de suas atribuições.   
</t>
  </si>
  <si>
    <t>O Estado de São Paulo conta com diversos sistemas que dão suporte às decisões de instâncias que integram o SIGRH, destacamos: 1) As estações telemétricas da SABESP registram as variações do nível da água nas represas e dados sobre chuvas, essas informações fornecidas e armazenadas no SSD são utilizadas para atualizar diariamente os níveis dos sistemas produtores da Região Metropolitana do Estado de São Paulo, e geram relatórios que são enviados às áreas operacionais e à alta administração da empresa; 2) a SABESP conta também com o SCOA - Sistema de Controle Operacional do Abastecimento, constituído de Software de supervisão que monitora e controla a distância o nível dos reservatórios, bombas telecomandadas, automáticas, pontos de pressão e de vazão; 3) ferramenta desenvolvida pelo LabSid, laboratório da Escola Politécnica da USP, o SSD-PCJ, com recursos para monitoramento em tempo real, permite a otimização da alocação e a simulação da qualidade da água em um conjunto de bacias, utilizando como base de modelagem o Modelo de Redes de Fluxo AcquaNet, bem como a otimização quantitativamente do sistema, atribuindo prioridades de captação aos diversos usuários, além de realizar análises qualitativas através de uma formulação analítica. 4) Também desenvolvido em parceria com o LabSid, o DAEE conta com um sistema de SSD para seu banco de dados de outorgas. Utilizando uma base de dados cartográfica vetorizada, é possível realizar análises metodológicas de balanço hídrico superficial o que possibilita evoluções nos procedimentos de análise de requerimentos de captações e lançamentos para novas outorgas.</t>
  </si>
  <si>
    <t>Nos Planos Estaduais de Recursos Hídricos e nos Planos de Bacias Hidrográficas estão disponíveis informações sobre as demandas, disponibilidade e respectivos balanços. Além disso, a vazão outorgada estadual e de rios de domínio da União é anualmente publicada nos Relatórios de Situação de Recursos Hídricos do Estado e das Bacias.</t>
  </si>
  <si>
    <t>Existem ações que envolvem pesquisa, desenvolvimento e inovação no âmbito do SIGRH, mas estas não ocorrem de forma articulada e sinérgica, compondo um Programa estabelecido no Estado para este fim. Recentemente, com o estabelecimento da Lei Federal 13.243/2016, denominada “Novo Marco Legal da Ciência, Tecnologia e Inovação”, São Paulo está discutindo a sua política no tocante à temática e a tendência é a internalização crescente da legislação no SIGRH, com o ordenamento de ações via Planos de Bacia e Plano Estadual de Recursos Hídricos. Destacamos algumas ações desenvolvidas em São Paulo: 1) "Delimitação de Perímetros de Proteção de Poços de abastecimento público no Sistema Aquífero Bauru" – estudo que abrangeu 120 municípios paulistas abastecidos com águas subterrâneas, com o fim de implementar área de proteção ao redor dos poços, garantindo água em boa qualidade para a população; 2) inovação na rede de monitoramento automático da CETESB que, uma vez verificado que o sistema de bombeamento ocasionava frequentes paralisações nas estações, teve a concepção alterada para sondas multiparâmetros instaladas diretamente nos corpos hídricos; 3) inovação na rede de monitoramento de águas subterrâneas da CETESB que, através de constituição de rede de poços rasos especialmente destinados ao monitoramento do nível d’água (quantidade) e da qualidade, permite obter a influência das características do ciclo hidrológico sobre os efeitos das fontes de poluição, fornecendo um diagnóstico integrado do balanço hídrico com a qualidade da água; 4) rede de monitoramento de vazões em pequenas bacias, do DAEE, algumas em conjunto com universidades paulistas, com o objetivo de aperfeiçoar as equações de regionalização de vazões do DAEE utilizadas para fins de outorga.</t>
  </si>
  <si>
    <t xml:space="preserve">A primeira divisão hidrográfica do Estado de São Paulo remonta ao ano de 1928, quando foram estabelecidas 8 zonas meteorológicas correspondentes às principais bacias hidrográficas, até a divisão atualmente vigente houve diversas alterações. A Política Estadual de Recursos Hídricos do Estado, estabelecida pela Lei 7.663/91, determina que a política atenderá a adoção da bacia hidrográfica como unidade físico-territorial de planejamento e gerenciamento e que constará do Plano Estadual de Recursos Hídricos a Divisão Hidrográfica do Estado que definirá unidades hidrográficas, com dimensões e características que permitam e justifiquem o gerenciamento descentralizado dos recursos hídricos. Com a aprovação da Lei 16.337/16, temos ratificada e mantida a divisão hidrográfica que vigora no estado desde 1994, conforme a Lei 9034/1994 que aprovou a divisão do Estado de São Paulo em vinte e duas Unidades Hidrográficas de Gerenciamento de Recursos Hídricos — UGRHI, divisões estas adotadas desde então pelos órgãos e entidades do Estado como referência para proposição de planos e programas voltados à gestão de recursos hídricos. 
</t>
  </si>
  <si>
    <t xml:space="preserve">Existe cadastro de usuários e de infraestrutura hídrica. Compete ao DAEE o cadastramento de usuários de recursos hídricos no Estado de São Paulo, de acordo com a Lei 7.663/91 devem ser cadastrados os seguintes usuários: 1) Usuário Industrial - aquele que utiliza recurso hídrico em empreendimento industrial, seja no processo, no abastecimento ou para uso sanitário e promova o lançamento de efluentes em corpos d'água superficiais; 2) Usuário Urbano Privado - aquele que utiliza recurso hídrico destinado principalmente ao consumo humano, nas chamadas soluções alternativas ou seja, em hotéis, condomínios, clubes, hospitais, shoppings centers, entre outros e promova o lançamento de efluentes em corpos d' água superficiais, mesmo fora do perímetro urbano; 3) Usuário Urbano Público - aquele que utiliza recurso hídrico para abastecimento público (SABESP, DAE's, SAE's etc.), em regime de concessão ou permissão e 4)  Usuários Públicos - Autarquias, Secretarias, Empresas de Economia Mista, etc, que utilizam água para seu próprio abastecimento e promova o lançamento de efluentes em corpos d'água superficiais, mesmo fora do perímetro urbano. </t>
  </si>
  <si>
    <t xml:space="preserve">Existe outorga ou cadastro tanto para captação como para lançamento. De acordo com o artigo 7º das disposições transitórias da Lei 7.663/91 cabe ao DAEE o poder outorgante. Conforme Decreto 41.258, de 31/10/1996, que aprovou o Regulamento da outorga de direitos de uso dos recursos hídricos, deve requisitar a outorga todo usuário que fizer uso ou interferência nos recursos hídricos das seguintes formas: 1) implantação de qualquer empreendimento que demande a utilização de recursos hídricos (superficiais ou subterrâneos); 2) na execução de obras ou serviços que possam alterar o regime (barramentos, canalizações, travessias, proteção de leito, etc.); 3) na execução de obras de extração de águas subterrâneas (poços profundos); 4) na derivação de água de seu curso ou depósito, superficial ou subterrâneo; 5) no lançamento de efluentes nos corpos d'água. A Portaria DAEE 2292/2006 define quais são as categorias de usuários isentas de outorga e cobrança. </t>
  </si>
  <si>
    <t>No Estado de São Paulo, o órgão gestor de recursos hídricos é o DAEE - Departamento de Águas e Energia Elétrica e o órgão responsável pelo licenciamento  ambiental no âmbito estadual é a CETESB - Companhia Ambiental do Estado de São Paulo. Cada órgão possui rotinas operacionais internas estabelecidas para a execução de suas respectivas tarefas. Existe integração dos procedimentos de outorga de recursos hídricos e concessão de licenças ambientais e a Vigilância Sanitária. Essa integração é regulada pela Resolução Conjunta  SMA/SERHS nº 1, de 23/02/2005; Resolução Conjunta SMA/SERHS/SES nº 3, de 21/06/2006; Resolução Conjunta SMA/SSRH/SES nº 1, de 20/02/2014; Resolução Conjunta SMA/SSRH/SES nº 1, de 08/06/2017; Deliberação CRH nº 204 e a criação do Comitê de Gestão da Qualidade da Água para Consumo Humano.</t>
  </si>
  <si>
    <t>O Sistema de Gerenciamento de Recursos Hídricos do Estado de São Paulo conta com 21 Comitês de Bacias Hidrográficas (CBHs), constituídos de forma tripartite (Estado, municípios e sociedade civil), mas com número total de integrantes variável, dependendo das características de cada bacia hidrográfica. Por meio da negociação e da busca do consenso, esses colegiados regionais consultivos e deliberativos aprovam a proposta da bacia hidrográfica para integrar o PERH e suas atualizações, a proposta de programas anuais e plurianuais de aplicação de recursos financeiros, estabelecem os critérios de cobrança, as ações para a recuperação ambiental das bacias e o uso equilibrado dos recursos hídricos, entre outras atividades. São eles: Serra da Mantiqueira, Paraíba do Sul, Litoral Norte, Pardo, Piracicaba, Capivari e Jundiaí, Alto Tietê, Baixada Santista, Sapucaí-Mirim/Grande, Mogi-Guaçu, Sorocaba e Médio Tietê, Ribeira do Iguape e Litoral Sul, Baixo Pardo/Grande, Tietê-Jacaré, Alto Paranapanema, Turvo/Grande, Tietê-Batalha, Médio Paranapanema, São José dos Dourados, Baixo Tietê, Aguapeí e Peixe e Pontal do Paranapanema. Os CBHs tiveram um cronograma de implantação e instalação distintos, a primeira instalação, seguindo os critérios da Lei nº 7663/91, ocorreu em 1993 e a última em 2001. Nos anos de 2014 e 2017, os CBHs reuniram-se em média de 3 a 4 vezes ao ano. Recentemente, a Lei 16337/16, que dispõe sobre o Plano Estadual de Recursos Hídricos – PERH, estabelece e orienta os CBHs no tocante ao gerenciamento e à construção dos respectivos Planos de Bacias Hidrográficas, prioridades de uso, vazão de referência, entre outros itens.</t>
  </si>
  <si>
    <t xml:space="preserve">Conforme Relatório de Qualidade das Águas Superficiais da CETESB: 1) até 31 de dezembro de 2016, a Rede da CETESB contabilizou 449 pontos de monitoramento de qualidade no Estado de São Paulo, desse total, 227 pontos foram integrados à Rede Nacional de Monitoramento de Qualidade das Águas (RNQA) - ANA, correspondendo a 91% dos 249 pontos previstos pelo Programa de Avaliação da Qualidade das Águas - PNQA, que deverão ser integrados até 2021; 2) em 2017, a Rede contabilizou 461 pontos de monitoramento de qualidade, sendo que  231 foram integrados ao RNQA, dessa forma, até 31 de dezembro de 2017, cerca de 93 % dos 249 pontos previstos pelo PNQA foram integrados à Rede Nacional. 
Os dados obtidos pela Rede da CETESB, incluindo os dos pontos integrados à RNQA, são encaminhados anualmente para a ANA. </t>
  </si>
  <si>
    <t xml:space="preserve">A cobrança pelo uso da água foi instituída pela Lei nº 12.183/2005 e regulamentada, para os usuários urbanos e industriais, pelo Decreto nº 50.667/2006. Das 22 Unidades de Gerenciamento de Recursos Hídricos - UGRHI do Estado, 14 iniciaram a cobrança (emissão de boletos) entre 2007 e janeiro de 2018. Para 2018 está previsto o início da cobrança em mais 5 UGRHI.  Os valores cobrados são aqueles estipulados nos estudos de fundamentação da cobrança de cada UGRHI estando prevista sua atualização após dois anos da implantação, sendo que para a UGRHI 5-PCJ os valores foram revisados em 2015.  </t>
  </si>
  <si>
    <t xml:space="preserve">Como exemplos de programas e projetos indutores implementados no Estado de São Paulo, citamos: 1) Programa Município Verde e Azul - lançado em 2007 pelo Governo de SP, objetiva estimular e auxiliar as prefeituras paulistas na implantação de políticas públicas estratégicas para o desenvolvimento sustentável, a participação do município no PMVA é um dos critérios de avaliação para a liberação de recursos do Fundo Estadual de Controle da Poluição – FECOP; 2) Projeto Mina D’água - lançado em 2010 pelo Governo de SP, visa estimular a proteção das nascentes de mananciais de abastecimento público, conciliando atividades de preservação com geração de renda, os financiamentos são para pessoas físicas, através do FECOP, e são repassados mediante convênios com as Prefeituras; 3) Projeto GEF (Conexão Mata Atlântica) - fruto de acordo internacional de cooperação, abrangendo esquemas de Pagamento por Serviços Ambientais (PSA), um dos componentes em que o Estado atua trata do “Aumento dos Estoques de Carbono nas Bacias Hidrográficas do Paraíba do Sul”; 4) Microbacias II - objetiva ampliar a competitividade e proporcionar acesso ao mercado do agricultor familiar, por meio de associações e cooperativas, é realizado com recursos provenientes do Governo de SP e do acordo de empréstimo firmado com o Banco Mundial, com contrapartida de Prefeituras e organizações formais de produtores rurais e comunidades tradicionais; 5) Protocolo Agroambiental com o Setor Sucroenergético – em parceria com o setor produtivo e a Secretaria Estadual de Agricultura e Abastecimento, as signatárias do Protocolo respondem por cerca de 95% da produção paulista de etanol e se comprometem com uma série de diretivas técnicas visando melhor sustentabilidade agroambiental, como resultados temos a redução de emissões de poluentes e gases de efeito estufa com a eliminação gradativa da queima da cana-de-açúcar, proteção e restauração de áreas ciliares de rios e nascentes, redução do consumo de água nas Usinas, entre outros; 6) Protocolo de Transição Agroecológica - firmado em maio de 2016, com a Secretaria Estadual de Agricultura e Abastecimento, Associação de Agricultura Orgânica-AAO e Instituto Kairós, tem o objetivo de promover a adoção de práticas agrícolas sustentáveis de base agroecológica e promover o uso sustentável dos recursos naturais.
</t>
  </si>
  <si>
    <t xml:space="preserve">A resolução CONAMA 357 está atendida no Estado de São Paulo,  através do Decreto nº 10.755 de 1977 que dispõe sobre o enquadramento dos corpos de água receptores na classificação prevista no Decreto nº 8.468, de 8 de setembro de 1976, e dá providências correlatas, saliente-se que ocorreram alterações por meio de Deliberações do CRH, conforme previsão legal. Quanto à Resolução CONAMA 396/2008, não há previsão para atendimento do enquadramento de aquíferos no Estado.
</t>
  </si>
  <si>
    <t xml:space="preserve">A área de recursos hídricos tem participação na gestão da infraestrutura hídrica, atuando de forma não restrita aos aspectos regulatórios básicos, como se pode verificar através dos documentos, vigentes no Estado, destacados a seguir: 1) Manual de manutenção e operação de poços tubulares profundos; 2) Portaria de norma de construção de poços tubulares; 3) Guia prático para projetos de pequenas obras hidráulicas; 4) Alternativas de ampliação da disponibilidade dos recursos hídricos contidas no Estudo da Macrometrópole; 5) Licitação para construção das barragens do PCJ; 6) Portarias de outorga Sistema Cantareira, Transferência Paraíba/Atibainha, São Lourenço e 7) Procedimentos de operação dos sistemas da SABESP. </t>
  </si>
  <si>
    <t xml:space="preserve">As bases cartográficas, produzidas pelo IBGE durante as décadas de 60 a 90, na escala 1: 50 000, foram vetorizadas e são utilizadas pelos órgãos, incluindo o DAEE, para o desenvolvimento dos seus trabalhos. Este produto, embora se encontre bastante desatualizado e apresente problemas derivados dos originais, é o único que recobre todo o território do Estado de São Paulo. O Mapeamento elaborado pelo IGC encontra-se em sua versão preliminar e conta com a categoria de informação Hidrografia, na escala 1:25 000. O produto elaborado não abrange todo o Estado de São Paulo, tendo sido executados até o momento ¾ do território.
A Emplasa vem desenvolvendo o Projeto de Mapeamento Sistemático e Temático de Uso e Ocupação do Solo para a Região Metropolitana de São Paulo e Bacia Hidrográfica do Alto Tietê, totalizando aproximadamente 11.200 km2, na escala 1:10 000. Destacado pelos técnicos responsáveis a necessidade de elaboração de uma base cartográfica única e atualizada para todo o Estado, de forma a atender aos diversos órgãos da administração pública.
</t>
  </si>
  <si>
    <t>O DAEE opera rede pluviométrica e fluviométrica com cerca de 800 pontos, sendo 250 automatizados. A ampliação e modernização da rede são realizadas com base em levantamento de necessidades nas Unidades de Gerenciamento de Recursos Hídricos – UGRHI do Estado. Considerando que o levantamento de necessidades resulta em uma programação de ampliação/modernização da rede, a cobertura é compatível com a demanda, situando-se em patamar superior a 30% do planejado. Saliente-se que o Estado de São Paulo monitora ainda Rede Piezométrica Básica, implantada pelo DAEE e operada em parceria com demais instituições, tendo por finalidade fornecer dados básicos ao planejamento e gerenciamento integrado dos recursos hídricos superficiais e subterrâneos estaduais. Destacado por técnicos a necessidade de recursos financeiros contínuos para manutenção das redes existentes.</t>
  </si>
  <si>
    <t xml:space="preserve">Atualmente estão instalados no estado de São Paulo três organismos que desenvolvem as funções definidas no Art. 44 da Lei 9433/97 que trata das competências das Agências de Água, a saber: 1) Agência das Bacias dos Rios Piracicaba, Capivari e Jundiaí; 2) Fundação Agência da Bacia Hidrográfica do Alto Tietê – FABHAT; 3) Fundação Agência da Bacia Hidrográfica do Rio Sorocaba e Médio Tietê. O Comitê Paraíba do Sul participa da Associação Pró-Gestão das Águas da Bacia Hidrográfica do Rio Paraíba do Sul (AGEVAP) responsável pelas funções de Agência de Bacia do Comitê de Integração da Bacia Hidrográfica do Rio Paraíba do Sul (CEIVAP), sediada em Resende no Rio de Janeiro.  A lei estadual nº 10.020/98, autoriza o Poder Executivo a participar da constituição de Fundações Agências de Bacias Hidrográficas dirigidas aos corpos de água superficiais e subterrâneos de domínio do Estado de São Paulo. O suporte, por parte do poder público, aos CBHs que não atuam com uma Agência de Bacia existe mas necessita ser aprimorado. </t>
  </si>
  <si>
    <t>Criado pelo Decreto nº 27.576/87 e adaptado pelo Decreto nº 57.113/11, o Conselho Estadual de Recursos Hídricos é composto por 33 conselheiros, sendo 11 de cada segmento (Estado, município, sociedade civil). Desde a sua criação, foram aprovadas 211 deliberações e 9 moções, em reuniões periódicas (média de 2 a 3 vezes por ano), realizadas com quórum satisfatório, sendo que de 2014 a 2016 registrou-se frequência média de 79%, enquanto em 2017 o percentual subiu para 87%. Entre as funções do CRH estão exercer funções normativas e deliberativas relativas à formulação, implantação e acompanhamento da Política Estadual de Recursos Hídricos; estabelecer diretrizes para formulação de programas anuais e plurianuais de aplicação de recursos do Fundo Estadual de Recursos Hídricos - FEHIDRO; decidir os conflitos entre os Comitês de Bacias Hidrográficas e estabelecer os limites condicionantes para fixação dos valores para cobrança pela utilização dos recursos hídricos.</t>
  </si>
  <si>
    <t xml:space="preserve">1) Os Planos Estaduais de Recursos Hídricos têm sido elaborados, implementados e revisados periodicamente desde 1990 . 2) Considerando dispositivo da Lei 7663/91 que estabelece que o plano deverá ser aprovado por lei, em 14 de dezembro de 2016 foi aprovada a Lei nº 16.337 que dispõe sobre o PERH e dá providências correlatas. 3) A revisão do Plano Estadual de Recursos Hídricos rerente ao quadriênio 2016-2019 consta da deliberação CRH nº 203 de 14 de junho de 2017 . 4) A SSRH está confeccionando Termo de Referência para contratação de serviços técnicos especializados para a elaboração de “Prognóstico de Situação dos Recursos Hídricos” para subsidiar a revisão do Plano Estadual de Recursos Hídricos (PERH).
</t>
  </si>
  <si>
    <t>Todos os comitês das bacias contam com Planos de Bacia Hidrográfica - PBH cuja validade foi prorrogada até dezembro de 2016 pela Deliberação CRH 177/15. Em 09 de novembro de 2016, a Deliberação CRH nº 188/2016 definiu prazos e um cronograma específico para a adequação dos PBH à Deliberação CRH 146/12 . Tendo em vista as dificuldades na atualização e entrega dos documentos referentes aos PBH, o Conselho Estadual de Recursos Hídricos aprovou Deliberação CRH "AD REFERENDUM" nº 211 em 18 de dezembro de 2017,  que prorrogou a data de  aprovação em plenária (30/04/2018) e data de encaminhamento dos produtos do PBH(10/05/18).</t>
  </si>
  <si>
    <t xml:space="preserve">Existem diversos sistemas de informação/infraestrutura de dados em operação no Estado de São Paulo para a gestão de recursos hídricos, alguns exemplos: a) DATAGEO - Portal de acesso a IDEA-SP que disponibiliza Base Territorial Ambiental Unificada desenvolvida pela Secretaria de Meio Ambiente do Estado, inter-relacionando-se em diversos pontos com a gestão de recursos hídricos;  b) Sistema Integrado de Bacias Hidrográficas – SIBH - informações sobre as redes pluviométrica, fluviométricas, piezométricas, operadas pelo DAEE ou órgãos e entidades fornecedoras destes dados; c) INFOAGUAS/CETESB - Sistema divulgador de informações da rede básica de monitoramento de qualidade das águas superficiais operada pela CETESB; d) QUALIÁGUAS/CETESB - Sistema gerenciador de dados gerados pela Rede Automática de Monitoramento da Qualidade das Águas; e) INTERÁGUAS/CETESB - Sistema dedicado a aquisição e manutenção de dados dos pontos da rede de monitoramento de qualidade das águas superficiais; f) SIA-Guarani/CETESB - Sistema especialista em gerenciar a rede de monitoramento da qualidade das águas subterrâneas; g) Sala de Cenários/CETESB - geoportal que conta com informações e ferramentas de apoio à análise no licenciamento com Avaliação de Impacto Ambiental, incluindo dados georreferenciados relacionados a recursos hídricos; h) Sistema de Outorgas (DAEE) e Sistema de Ato Convocatório e Cobrança pelo uso da água (DAEE). Importante mencionar que em dezembro de 2016 foi contratado o empreendimento "Plano Diretor de Sistema de Informação" com recursos FEHIDRO , cujo tomador é a Coordenadoria de Recursos Hídricos - CRHi e que pretende fornecer subsídio técnico para posterior contratação de um Sistema de Informação no âmbito do SIGRH, como ferramenta de auxílio na elaboração de Relatórios de Situação e Planos de Bacias. Em 2017 contratou-se, por meio de recursos FEHIDRO, consultoria técnica para elaboração do “Plano diretor de sistemas de informação para a gestão de recursos hídricos – PDSI”.  Este documento fornece um diagnóstico da estrutura necessária (física, organizacional e de recursos humanos) para implementar um sistema de informações no âmbito do SIGRH, a viabilidade de sua implementação (que depende de nova contratação e novos aportes financeiros) está sendo analisada.
</t>
  </si>
  <si>
    <t>O Fundo Estadual de Recursos Hídricos - FEHIDRO, tem por objetivo dar suporte financeiro à implementação da Política Estadual de Recursos Hídricos e às ações correspondentes. Atualmente a cobrança pelo uso da água,  instituída pela Lei nº 12.183/2005 e regulamentada para os usuários urbanos e industriais pelo Decreto nº 50.667/2006, está em implantação no Estado de São Paulo, sendo que dos 21 CBH´s,  14 CBH´s já possuem cobrança implantada, tendo arrecadado no ano de 2017 aproximadamente R$ 90 milhões, representando 66% dos recursos disponíveis para o referido exercício.</t>
  </si>
  <si>
    <t xml:space="preserve">O Fundo Estadual de Recursos Hídricos – FEHIDRO foi criado pela Lei estadual nº 7.663, de 30 de dezembro de 1991, que estabeleceu normas de orientação à Política Estadual de Recursos Hídricos e ao Sistema Integrado de Gerenciamento de Recursos Hídricos, e regulamentado pelo Decreto estadual nº 48.896, de 26 de agosto de 2004. Para seu pleno funcionamento, foram instituídos também documentos infralegais, estabelecidos por deliberações do Conselho de Orientação do FEHIDRO: os Manuais de Procedimentos Operacionais do FEHIDRO, de Investimento e de Custeio, que trazem maiores informações quanto aos procedimentos e trâmites relativos ao FEHIDRO.
Atualmente a cobrança pelo uso da água para ususários urbanos e industriais está em implantação no Estado de São Paulo, sendo que 14 CBH´s já encontram-se com a cobrança plenamente implantada.
</t>
  </si>
  <si>
    <t xml:space="preserve">O SIGRH conta com várias ações voltadas à capacitação, no rol de empreendimentos FEHIDRO é possível verificar ações para a implantação de infraestrutura para atividades de formação, treinamento de técnicos para regulação, formação de educadores em gestão de recursos hídricos, oferecimento de pós-graduação, etc. Em nível estadual, destaca-se o Contrato FEHIDRO 229/15 que consiste no desenvolvimento do ‘Programa de Capacitação para Integrantes do SIGRH’, em sistema de EAD cujo objetivo é o nivelamento e a ampliação de conceitos para a gestão de recursos hídricos. Com vistas a valorizar as ações já desenvolvidas, detectar e preencher lacunas de capacitação, vem sendo implementada proposta apresentada pela SSRH para instituição de programa de capacitação com base na Norma Técnica NBR ISO 10.015/01 e no DesenvolveRH. Para tanto, foi aprovada a Deliberação CRH 206/17, que define prazo para proposição de estrutura do programa e destina o valor da 2ª Certificação do PROGESTÃO à contratação de serviços pertinentes. </t>
  </si>
  <si>
    <t xml:space="preserve">Existe desde 2012 o Programa Estadual de Prevenção de Desastres Naturais e de Redução de Riscos Geológicos - PDN, que conta com um Comitê Deliberativo e um Grupo de Articulação de Ações Executivas - GAAE, tendo sido instituído para tratar a prevenção de riscos de desastres de forma ampla e articulada, visando reduzir as vulnerabilidades, minimizar as perdas e ampliar a capacidade de enfrentamento das situações de emergência e os riscos existentes, indicando formas de evitar, reduzir, gerenciar e mitigar situações de risco. Quanto ao monitoramento pluviométrico, fluviométrico e meteorológico, várias instituições operam pontos de monitoramento: DAEE, CEMADEN, ANA, FUNDAG, SAISP. Radares meteorológicos são operados pelo DAEE e UNESP. Existem salas de situação, a Defesa Civil (CEDEC-SP) comunica os alertas aos municípios, há vários instrumentos de identificação de riscos (Mapeamentos de riscos, de perigos, Planos Preventivos de Defesa Civil, Planos de Contingência, etc). A integração federativa pode ser evidenciada através: 1) vigência de Termo de Cooperação Técnica  entre ANA e DAEE para o monitoramento pluviométrico e fluviométrico; 2) cooperação entre os Estados de São Paulo (através do IG), Rio de Janeiro e Paraná para monitoramento de riscos geológicos, 3) aprovação dos Planos Integrados de Recursos Hídricos (PIRH) das Bacias Hidrográficas do Rio Paranapanema, do Rio Grande e do Rio Paraíba do Sul, 4) participação do Estado, em 2014, do Grupo Técnico de Assessoramento para Gestão do Sistema Cantareira. Com o intuito de aprimoramentos, no tocante à integração federativa, o estado de São Paulo está elaborando Nota Técnica sobre a temática e planejando para 2018 seminário para abordagem do tema junto a técnicos de São Paulo, ANA e estados vizinhos. </t>
  </si>
  <si>
    <t>Durante o ano de 2017 foi concluído o desenvolvimento do Sistema de Outorga Eletrônica, ativado em 09 de março de 2018. Foi viabilizada a edição do Decreto nº 63.262, de 09 de março de 2018, que aprovou o novo Regulamento dos artigos 9º a 13 da Lei nº 7.663/91 (que estabelece normas de orientação à Política Estadual de Recursos Hídricos bem como ao Sistema Integrado de Gerenciamento de Recursos Hídricos) dedicando à fiscalização os arts. 17 a 22. A agilidade proporcionada pela outorga eletrônica possibilitará que os técnicos possam dedicar um maior número de horas à fiscalização uma vez liberados do processamento manual. Em atendimento à recomendação do Tribunal de Contas do Estado, está em elaboração um Plano de Fiscalização dos usos da água e intervenções em corpor d´água, tendo como responsável o DAEE, cujo prazo para a conclusão é 28 de setembro de 2018.</t>
  </si>
  <si>
    <t>O sistema paulista de gestão de recursos hídricos conta com conjunto de normas legais que embasam suas atividades e iniciativas, destacamos: Decreto 27.576/87 - Cria o CRH e o CORHI; Lei 6.134/88 - Dispõe sobre a preservação dos depósitos naturais de águas subterrâneas; Lei 7.663/91 - Instituiu a Política Estadual de Recursos Hídricos e o SIGRH; Decreto 32.954/91 – Aprova o Primeiro PERH; Deliberação CRH 02/93 - Aprova as Normas Gerais para a instituição e o funcionamento dos CBHs; Decreto nº 37.300/93 - Regulamenta o FEHIDRO; Lei nº 9.034/94 - Dispõe sobre o PERH - 1994 e 1995; Decreto 41258/96 - aprova o Regulamento da outorga de direitos de uso dos recursos hídricos; Lei nº 9866/97 - Diretrizes e normas para a proteção e recuperação de mananciais; Lei 10.020/98 - Autoriza o Poder Executivo a participar da constituição de Fundações Agências de Bacias Hidrográficas; Lei 12.183/05 - Dispõe sobre a cobrança pela utilização dos recursos hídricos; Decretos de cobrança específicos das UGRHs; Decreto 48.896/04 - Regulamenta FEHIDRO; Deliberação CRH 119/10 - Altera Normas Gerais de Funcionamento das Câmaras Técnicas do CRH; Portaria DAEE nº 3.907/15 - Define critérios e procedimentos para a classificação, a implantação e a revisão periódica de segurança de barragens de acumulação de água; LEI Nº 16.337/16 - Dispõe sobre o PERH – período 2016/2019; Portaria DAEE nº 1630/17 - Dispõe sobre procedimentos para obtenção de manifestação e outorga de direito de uso e de interferência em recursos hídricos; Portaria DAEE nº 1636/17 - Dispõe sobre condições administrativas para protocolo e tramitação de requerimentos de cadastros e de outorgas. Toda a legislação está disponível em www.sigrh.sp.gov.br</t>
  </si>
  <si>
    <t xml:space="preserve">Os órgãos gestores no Estado de SP estão devidamente operantes e têm responsabilidades claras no tocante à gestão e acompanhamento das questões relativas à qualidade e quantidade das águas: 1) CETESB - criada em 1968 (Decreto nº 50.079), inicialmente como Centro Tecnológico de Saneamento Básico, reestruturada a partir de agosto de 2009 (Lei 13.542) quando passou a ser denominada Companhia Ambiental do Estado de São Paulo é o órgão responsável pela qualidade ambiental, pelo controle, fiscalização, monitoramento e licenciamento de atividades utilizadoras de recursos ambientais, com a preocupação fundamental de preservar e recuperar a qualidade das águas, do ar e do solo. 2) DAEE - criado através da Lei 1.350/1951, por meio do planejamento, implantação, operação e monitoramento da infra-estrutura hídrica do Estado de São Paulo, responde pela quantidade e disponibilidade do recurso. 
Conforme Decreto 54.653/09, cabe à CRHi - Coordenadoria de Recursos Hídricos que integra a estrutura da SSRH - coordenar e supervisionar o SIGRH e a aplicação dos instrumentos da Política Estadual de Recursos Hídricos. Ao CORHI - Comitê Coordenador do Plano Estadual de Recursos Hídricos, órgão criado com o intuito de dar suporte ao CRH e aos CBHs, e que além dos órgãos gestores e SSRH conta com a Secretaria de Meio Ambiente em sua composição, cabe, inclusive, promover a integração entre os componentes do SIGRH, a articulação com os demais sistemas do Estado em matéria correlata, com o setor privado, sociedade civil, SINGREH, Estados vizinhos e municípios do Estado de São Paulo.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</si>
</sst>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color indexed="8"/>
      <name val="Calibri"/>
      <family val="2"/>
    </font>
    <font>
      <b/>
      <sz val="14"/>
      <color indexed="8"/>
      <name val="Calibri"/>
      <family val="2"/>
    </font>
    <font>
      <sz val="10"/>
      <color indexed="8"/>
      <name val="Calibri"/>
      <family val="2"/>
    </font>
    <font>
      <b/>
      <sz val="12"/>
      <color indexed="8"/>
      <name val="Calibri"/>
      <family val="2"/>
    </font>
    <font>
      <b/>
      <sz val="11"/>
      <color indexed="8"/>
      <name val="Calibri"/>
      <family val="2"/>
    </font>
    <font>
      <sz val="11"/>
      <color indexed="9"/>
      <name val="Calibri"/>
      <family val="2"/>
    </font>
    <font>
      <sz val="11"/>
      <color indexed="56"/>
      <name val="Calibri"/>
      <family val="2"/>
    </font>
    <font>
      <sz val="11"/>
      <color indexed="10"/>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color indexed="10"/>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u/>
      <sz val="11"/>
      <color theme="10"/>
      <name val="Calibri"/>
      <family val="2"/>
      <scheme val="minor"/>
    </font>
    <font>
      <u/>
      <sz val="10"/>
      <color theme="10"/>
      <name val="Calibri"/>
      <family val="2"/>
      <scheme val="minor"/>
    </font>
    <font>
      <sz val="11"/>
      <color theme="0"/>
      <name val="Calibri"/>
      <family val="2"/>
      <scheme val="minor"/>
    </font>
    <font>
      <sz val="11"/>
      <name val="Calibri"/>
      <family val="2"/>
      <scheme val="minor"/>
    </font>
    <font>
      <b/>
      <sz val="18"/>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132">
    <xf numFmtId="0" fontId="0" fillId="0" borderId="0" xfId="0"/>
    <xf numFmtId="0" fontId="0" fillId="0" borderId="0" xfId="0"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4" fillId="2" borderId="0" xfId="0" applyFont="1" applyFill="1" applyBorder="1" applyProtection="1"/>
    <xf numFmtId="9" fontId="6" fillId="2" borderId="0" xfId="0" applyNumberFormat="1" applyFont="1" applyFill="1" applyBorder="1" applyProtection="1"/>
    <xf numFmtId="0" fontId="1" fillId="2" borderId="1" xfId="0" applyFont="1" applyFill="1" applyBorder="1" applyAlignment="1" applyProtection="1">
      <alignment horizontal="center" vertical="center"/>
      <protection locked="0"/>
    </xf>
    <xf numFmtId="0" fontId="3" fillId="2" borderId="0" xfId="0" applyFont="1" applyFill="1" applyBorder="1" applyAlignment="1" applyProtection="1"/>
    <xf numFmtId="0" fontId="0" fillId="2" borderId="0" xfId="0" applyFill="1" applyBorder="1" applyAlignment="1" applyProtection="1">
      <alignment horizontal="right"/>
    </xf>
    <xf numFmtId="0" fontId="4" fillId="2" borderId="0" xfId="0" applyFont="1" applyFill="1" applyBorder="1" applyAlignment="1" applyProtection="1"/>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horizontal="justify" vertical="center" wrapText="1"/>
    </xf>
    <xf numFmtId="0" fontId="11" fillId="0" borderId="4" xfId="0" applyFont="1" applyBorder="1" applyAlignment="1">
      <alignment vertical="center" wrapText="1"/>
    </xf>
    <xf numFmtId="0" fontId="1" fillId="2" borderId="0" xfId="0" applyFont="1" applyFill="1" applyBorder="1" applyProtection="1"/>
    <xf numFmtId="0" fontId="12" fillId="0" borderId="0" xfId="0" applyFont="1" applyFill="1" applyBorder="1" applyAlignment="1">
      <alignment horizontal="center" vertical="center" wrapText="1"/>
    </xf>
    <xf numFmtId="0" fontId="0" fillId="2" borderId="0" xfId="0" applyFill="1" applyProtection="1"/>
    <xf numFmtId="0" fontId="0" fillId="0" borderId="1" xfId="0" applyBorder="1" applyAlignment="1">
      <alignment horizontal="center" vertical="center"/>
    </xf>
    <xf numFmtId="0" fontId="1" fillId="2" borderId="0" xfId="0" applyFont="1" applyFill="1" applyAlignment="1" applyProtection="1">
      <alignment horizontal="center" vertical="center"/>
    </xf>
    <xf numFmtId="0" fontId="13" fillId="2" borderId="0" xfId="0" applyFont="1" applyFill="1" applyBorder="1" applyProtection="1"/>
    <xf numFmtId="0" fontId="8" fillId="2" borderId="0" xfId="0" applyFont="1" applyFill="1" applyProtection="1"/>
    <xf numFmtId="0" fontId="1" fillId="2" borderId="0" xfId="0" applyFont="1" applyFill="1" applyBorder="1" applyAlignment="1" applyProtection="1">
      <alignment horizontal="left"/>
    </xf>
    <xf numFmtId="0" fontId="0" fillId="2" borderId="5" xfId="0" applyFill="1" applyBorder="1" applyProtection="1"/>
    <xf numFmtId="0" fontId="1" fillId="2" borderId="5" xfId="0" applyFont="1" applyFill="1" applyBorder="1" applyProtection="1"/>
    <xf numFmtId="0" fontId="13" fillId="2" borderId="5" xfId="0" applyFont="1" applyFill="1" applyBorder="1" applyProtection="1"/>
    <xf numFmtId="0" fontId="1" fillId="2" borderId="0" xfId="0" applyFont="1" applyFill="1" applyBorder="1" applyAlignment="1" applyProtection="1">
      <alignment horizontal="left" vertical="center"/>
    </xf>
    <xf numFmtId="0" fontId="14" fillId="2" borderId="5" xfId="0" applyFont="1" applyFill="1" applyBorder="1" applyProtection="1"/>
    <xf numFmtId="0" fontId="14" fillId="2" borderId="0" xfId="0" applyFont="1" applyFill="1" applyBorder="1" applyProtection="1"/>
    <xf numFmtId="0" fontId="0" fillId="3" borderId="0" xfId="0" applyFill="1" applyBorder="1" applyProtection="1"/>
    <xf numFmtId="0" fontId="0" fillId="3" borderId="2" xfId="0" applyFill="1" applyBorder="1" applyProtection="1"/>
    <xf numFmtId="0" fontId="0" fillId="2" borderId="0" xfId="0" applyFont="1" applyFill="1" applyBorder="1" applyAlignment="1" applyProtection="1">
      <alignment horizontal="right"/>
    </xf>
    <xf numFmtId="0" fontId="14" fillId="2" borderId="0" xfId="0" applyFont="1" applyFill="1" applyBorder="1" applyAlignment="1" applyProtection="1"/>
    <xf numFmtId="0" fontId="0" fillId="6" borderId="0" xfId="0" applyFill="1" applyBorder="1" applyProtection="1"/>
    <xf numFmtId="0" fontId="0" fillId="6" borderId="0" xfId="0" applyFill="1" applyProtection="1"/>
    <xf numFmtId="1" fontId="12" fillId="0" borderId="4" xfId="0" applyNumberFormat="1" applyFont="1" applyBorder="1" applyAlignment="1">
      <alignment horizontal="center" vertical="center" wrapText="1"/>
    </xf>
    <xf numFmtId="1" fontId="12" fillId="4" borderId="4" xfId="0" applyNumberFormat="1" applyFont="1" applyFill="1" applyBorder="1" applyAlignment="1">
      <alignment horizontal="center" vertical="center" wrapText="1"/>
    </xf>
    <xf numFmtId="1" fontId="12" fillId="7" borderId="4" xfId="0" applyNumberFormat="1" applyFont="1" applyFill="1" applyBorder="1" applyAlignment="1">
      <alignment horizontal="center" vertical="center" wrapText="1"/>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7" fillId="2" borderId="0" xfId="0" applyFont="1" applyFill="1" applyBorder="1" applyProtection="1"/>
    <xf numFmtId="0" fontId="19" fillId="2" borderId="0" xfId="0" applyFont="1" applyFill="1" applyBorder="1" applyProtection="1"/>
    <xf numFmtId="0" fontId="0" fillId="2" borderId="0" xfId="0" applyFill="1" applyBorder="1" applyAlignment="1" applyProtection="1">
      <alignment horizontal="justify" vertical="top" wrapText="1"/>
    </xf>
    <xf numFmtId="0" fontId="17" fillId="0" borderId="0" xfId="0" applyFont="1" applyBorder="1" applyProtection="1"/>
    <xf numFmtId="0" fontId="3" fillId="6" borderId="0" xfId="0" applyFont="1" applyFill="1" applyBorder="1" applyAlignment="1" applyProtection="1">
      <alignment vertical="center"/>
    </xf>
    <xf numFmtId="0" fontId="1" fillId="6" borderId="0" xfId="0" applyFont="1" applyFill="1" applyBorder="1" applyAlignment="1" applyProtection="1">
      <alignment horizontal="center" vertical="center"/>
    </xf>
    <xf numFmtId="0" fontId="1" fillId="6" borderId="0" xfId="0" applyFont="1" applyFill="1" applyBorder="1" applyAlignment="1" applyProtection="1"/>
    <xf numFmtId="0" fontId="1" fillId="6" borderId="0" xfId="0" applyFont="1" applyFill="1" applyBorder="1" applyAlignment="1" applyProtection="1">
      <alignment horizontal="right"/>
    </xf>
    <xf numFmtId="0" fontId="3" fillId="2" borderId="0" xfId="0" applyFont="1" applyFill="1" applyBorder="1" applyAlignment="1" applyProtection="1">
      <alignment vertical="top" wrapText="1"/>
    </xf>
    <xf numFmtId="0" fontId="1" fillId="5" borderId="1" xfId="0" applyFont="1" applyFill="1" applyBorder="1" applyAlignment="1" applyProtection="1">
      <alignment horizontal="center" vertical="center"/>
      <protection locked="0"/>
    </xf>
    <xf numFmtId="0" fontId="17" fillId="0" borderId="0" xfId="0" applyFont="1" applyAlignment="1">
      <alignment vertical="center"/>
    </xf>
    <xf numFmtId="0" fontId="17" fillId="0" borderId="0" xfId="0" applyFont="1"/>
    <xf numFmtId="0" fontId="18" fillId="2" borderId="0" xfId="0" applyFont="1" applyFill="1" applyBorder="1" applyAlignment="1" applyProtection="1"/>
    <xf numFmtId="0" fontId="14" fillId="2" borderId="0" xfId="0" applyFont="1" applyFill="1" applyBorder="1" applyAlignment="1" applyProtection="1">
      <alignment vertical="top" wrapText="1"/>
    </xf>
    <xf numFmtId="0" fontId="22" fillId="0" borderId="0" xfId="1" applyFont="1" applyBorder="1" applyProtection="1"/>
    <xf numFmtId="0" fontId="17" fillId="0" borderId="0" xfId="0" applyFont="1" applyProtection="1"/>
    <xf numFmtId="0" fontId="14" fillId="2" borderId="0" xfId="0" applyFont="1" applyFill="1" applyBorder="1" applyAlignment="1" applyProtection="1">
      <alignment horizontal="left"/>
    </xf>
    <xf numFmtId="0" fontId="17" fillId="0" borderId="0" xfId="0" applyFont="1"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center"/>
    </xf>
    <xf numFmtId="0" fontId="23" fillId="6" borderId="0" xfId="0" applyFont="1" applyFill="1" applyBorder="1" applyAlignment="1" applyProtection="1">
      <alignment horizontal="center"/>
    </xf>
    <xf numFmtId="0" fontId="0" fillId="0" borderId="0" xfId="0" applyFont="1" applyProtection="1"/>
    <xf numFmtId="0" fontId="0" fillId="0" borderId="0" xfId="0" applyFont="1" applyAlignment="1" applyProtection="1"/>
    <xf numFmtId="0" fontId="0" fillId="0" borderId="0" xfId="0" applyFont="1" applyAlignment="1" applyProtection="1">
      <alignment horizontal="center"/>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4" fontId="24" fillId="0" borderId="0"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2" fillId="2" borderId="0" xfId="0" applyFont="1" applyFill="1" applyBorder="1" applyAlignment="1" applyProtection="1">
      <alignment vertical="center"/>
    </xf>
    <xf numFmtId="0" fontId="0" fillId="7" borderId="0" xfId="0" applyFill="1" applyProtection="1"/>
    <xf numFmtId="0" fontId="1" fillId="7" borderId="0" xfId="0" applyFont="1" applyFill="1" applyBorder="1" applyProtection="1"/>
    <xf numFmtId="0" fontId="17" fillId="7" borderId="0" xfId="0" applyFont="1" applyFill="1" applyProtection="1"/>
    <xf numFmtId="0" fontId="3" fillId="6"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1" fillId="2" borderId="10"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2" borderId="0" xfId="0" applyFont="1" applyFill="1" applyBorder="1" applyAlignment="1" applyProtection="1">
      <alignment horizontal="right" wrapText="1"/>
    </xf>
    <xf numFmtId="0" fontId="1" fillId="2" borderId="7" xfId="0" applyFont="1" applyFill="1" applyBorder="1" applyAlignment="1" applyProtection="1">
      <alignment horizontal="right" wrapText="1"/>
    </xf>
    <xf numFmtId="0" fontId="3" fillId="2" borderId="0" xfId="0" applyFont="1" applyFill="1" applyBorder="1" applyAlignment="1" applyProtection="1">
      <alignment horizontal="right"/>
    </xf>
    <xf numFmtId="0" fontId="3" fillId="2" borderId="7" xfId="0" applyFont="1" applyFill="1" applyBorder="1" applyAlignment="1" applyProtection="1">
      <alignment horizontal="right"/>
    </xf>
    <xf numFmtId="0" fontId="14" fillId="2" borderId="0" xfId="0" applyFont="1" applyFill="1" applyBorder="1" applyAlignment="1" applyProtection="1">
      <alignment horizontal="left"/>
    </xf>
    <xf numFmtId="0" fontId="14" fillId="2" borderId="0" xfId="0" applyFont="1" applyFill="1" applyBorder="1" applyAlignment="1" applyProtection="1">
      <alignment horizontal="justify" vertical="center" wrapText="1"/>
    </xf>
    <xf numFmtId="0" fontId="1" fillId="6" borderId="10"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3" fontId="1" fillId="2" borderId="10" xfId="0" applyNumberFormat="1"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 fillId="6" borderId="0" xfId="0" applyFont="1" applyFill="1" applyBorder="1" applyAlignment="1" applyProtection="1">
      <alignment horizontal="right"/>
    </xf>
    <xf numFmtId="0" fontId="1" fillId="6" borderId="7" xfId="0" applyFont="1" applyFill="1" applyBorder="1" applyAlignment="1" applyProtection="1">
      <alignment horizontal="right"/>
    </xf>
    <xf numFmtId="0" fontId="14" fillId="2" borderId="0" xfId="0" applyFont="1" applyFill="1" applyBorder="1" applyAlignment="1" applyProtection="1">
      <alignment horizontal="left" vertical="top" wrapText="1"/>
    </xf>
    <xf numFmtId="0" fontId="14" fillId="2" borderId="0" xfId="0" applyFont="1" applyFill="1" applyBorder="1" applyAlignment="1" applyProtection="1">
      <alignment horizontal="justify" vertical="top" wrapText="1"/>
    </xf>
    <xf numFmtId="0" fontId="17" fillId="5" borderId="17" xfId="0" applyFont="1" applyFill="1" applyBorder="1" applyAlignment="1" applyProtection="1">
      <alignment horizontal="justify" vertical="top" wrapText="1"/>
      <protection locked="0"/>
    </xf>
    <xf numFmtId="0" fontId="17" fillId="5" borderId="6" xfId="0" applyFont="1" applyFill="1" applyBorder="1" applyAlignment="1" applyProtection="1">
      <alignment horizontal="justify" vertical="top" wrapText="1"/>
      <protection locked="0"/>
    </xf>
    <xf numFmtId="0" fontId="17" fillId="5" borderId="9" xfId="0" applyFont="1" applyFill="1" applyBorder="1" applyAlignment="1" applyProtection="1">
      <alignment horizontal="justify" vertical="top" wrapText="1"/>
      <protection locked="0"/>
    </xf>
    <xf numFmtId="0" fontId="17" fillId="5" borderId="13" xfId="0" applyFont="1" applyFill="1" applyBorder="1" applyAlignment="1" applyProtection="1">
      <alignment horizontal="justify" vertical="top" wrapText="1"/>
      <protection locked="0"/>
    </xf>
    <xf numFmtId="0" fontId="17" fillId="5" borderId="0" xfId="0" applyFont="1" applyFill="1" applyBorder="1" applyAlignment="1" applyProtection="1">
      <alignment horizontal="justify" vertical="top" wrapText="1"/>
      <protection locked="0"/>
    </xf>
    <xf numFmtId="0" fontId="17" fillId="5" borderId="7" xfId="0" applyFont="1" applyFill="1" applyBorder="1" applyAlignment="1" applyProtection="1">
      <alignment horizontal="justify" vertical="top" wrapText="1"/>
      <protection locked="0"/>
    </xf>
    <xf numFmtId="0" fontId="17" fillId="5" borderId="18" xfId="0" applyFont="1" applyFill="1" applyBorder="1" applyAlignment="1" applyProtection="1">
      <alignment horizontal="justify" vertical="top" wrapText="1"/>
      <protection locked="0"/>
    </xf>
    <xf numFmtId="0" fontId="17" fillId="5" borderId="2" xfId="0" applyFont="1" applyFill="1" applyBorder="1" applyAlignment="1" applyProtection="1">
      <alignment horizontal="justify" vertical="top" wrapText="1"/>
      <protection locked="0"/>
    </xf>
    <xf numFmtId="0" fontId="17" fillId="5" borderId="8" xfId="0" applyFont="1" applyFill="1" applyBorder="1" applyAlignment="1" applyProtection="1">
      <alignment horizontal="justify" vertical="top" wrapText="1"/>
      <protection locked="0"/>
    </xf>
    <xf numFmtId="0" fontId="3" fillId="2" borderId="0" xfId="0" applyFont="1" applyFill="1" applyBorder="1" applyAlignment="1" applyProtection="1">
      <alignment horizontal="center" vertical="top" wrapText="1"/>
    </xf>
    <xf numFmtId="0" fontId="17" fillId="6" borderId="17" xfId="0" applyFont="1" applyFill="1" applyBorder="1" applyAlignment="1" applyProtection="1">
      <alignment horizontal="justify" vertical="top" wrapText="1"/>
    </xf>
    <xf numFmtId="0" fontId="17" fillId="6" borderId="6" xfId="0" applyFont="1" applyFill="1" applyBorder="1" applyAlignment="1" applyProtection="1">
      <alignment horizontal="justify" vertical="top" wrapText="1"/>
    </xf>
    <xf numFmtId="0" fontId="17" fillId="6" borderId="9" xfId="0" applyFont="1" applyFill="1" applyBorder="1" applyAlignment="1" applyProtection="1">
      <alignment horizontal="justify" vertical="top" wrapText="1"/>
    </xf>
    <xf numFmtId="0" fontId="17" fillId="6" borderId="13" xfId="0" applyFont="1" applyFill="1" applyBorder="1" applyAlignment="1" applyProtection="1">
      <alignment horizontal="justify" vertical="top" wrapText="1"/>
    </xf>
    <xf numFmtId="0" fontId="17" fillId="6" borderId="0" xfId="0" applyFont="1" applyFill="1" applyBorder="1" applyAlignment="1" applyProtection="1">
      <alignment horizontal="justify" vertical="top" wrapText="1"/>
    </xf>
    <xf numFmtId="0" fontId="17" fillId="6" borderId="7" xfId="0" applyFont="1" applyFill="1" applyBorder="1" applyAlignment="1" applyProtection="1">
      <alignment horizontal="justify" vertical="top" wrapText="1"/>
    </xf>
    <xf numFmtId="0" fontId="17" fillId="6" borderId="18" xfId="0" applyFont="1" applyFill="1" applyBorder="1" applyAlignment="1" applyProtection="1">
      <alignment horizontal="justify" vertical="top" wrapText="1"/>
    </xf>
    <xf numFmtId="0" fontId="17" fillId="6" borderId="2" xfId="0" applyFont="1" applyFill="1" applyBorder="1" applyAlignment="1" applyProtection="1">
      <alignment horizontal="justify" vertical="top" wrapText="1"/>
    </xf>
    <xf numFmtId="0" fontId="17" fillId="6" borderId="8" xfId="0" applyFont="1" applyFill="1" applyBorder="1" applyAlignment="1" applyProtection="1">
      <alignment horizontal="justify" vertical="top" wrapText="1"/>
    </xf>
    <xf numFmtId="0" fontId="25" fillId="2" borderId="0"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 fillId="3" borderId="0" xfId="0" applyFont="1" applyFill="1" applyBorder="1" applyAlignment="1" applyProtection="1">
      <alignment horizontal="center" vertical="top"/>
    </xf>
    <xf numFmtId="0" fontId="1" fillId="3" borderId="2" xfId="0" applyFont="1" applyFill="1" applyBorder="1" applyAlignment="1" applyProtection="1">
      <alignment horizontal="center" vertical="top"/>
    </xf>
    <xf numFmtId="0" fontId="16" fillId="2" borderId="0" xfId="0" applyFont="1" applyFill="1" applyAlignment="1" applyProtection="1">
      <alignment horizontal="left" vertical="center"/>
    </xf>
    <xf numFmtId="0" fontId="7" fillId="6" borderId="6" xfId="0" applyFont="1" applyFill="1" applyBorder="1" applyAlignment="1" applyProtection="1">
      <alignment horizontal="center"/>
    </xf>
    <xf numFmtId="0" fontId="5" fillId="2" borderId="0" xfId="0" applyFont="1" applyFill="1" applyAlignment="1" applyProtection="1">
      <alignment horizontal="center" vertical="center" wrapText="1"/>
    </xf>
    <xf numFmtId="0" fontId="1" fillId="3" borderId="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17" fillId="0" borderId="0" xfId="0" applyFont="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Font="1" applyAlignment="1" applyProtection="1">
      <alignment horizontal="center"/>
    </xf>
  </cellXfs>
  <cellStyles count="2">
    <cellStyle name="Hiperlink" xfId="1" builtinId="8"/>
    <cellStyle name="Normal" xfId="0" builtinId="0"/>
  </cellStyles>
  <dxfs count="17">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ont>
        <color theme="0"/>
      </font>
      <numFmt numFmtId="0" formatCode="General"/>
      <fill>
        <patternFill>
          <bgColor theme="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074"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17</xdr:col>
      <xdr:colOff>485775</xdr:colOff>
      <xdr:row>0</xdr:row>
      <xdr:rowOff>114300</xdr:rowOff>
    </xdr:from>
    <xdr:to>
      <xdr:col>21</xdr:col>
      <xdr:colOff>19050</xdr:colOff>
      <xdr:row>3</xdr:row>
      <xdr:rowOff>38100</xdr:rowOff>
    </xdr:to>
    <xdr:pic>
      <xdr:nvPicPr>
        <xdr:cNvPr id="1026"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7810500" y="495300"/>
          <a:ext cx="15144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485775</xdr:colOff>
      <xdr:row>0</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485775</xdr:colOff>
      <xdr:row>1</xdr:row>
      <xdr:rowOff>114300</xdr:rowOff>
    </xdr:from>
    <xdr:ext cx="1514475" cy="495300"/>
    <xdr:pic>
      <xdr:nvPicPr>
        <xdr:cNvPr id="3" name="Picture 8" descr="logoANA"/>
        <xdr:cNvPicPr>
          <a:picLocks noChangeAspect="1" noChangeArrowheads="1"/>
        </xdr:cNvPicPr>
      </xdr:nvPicPr>
      <xdr:blipFill>
        <a:blip xmlns:r="http://schemas.openxmlformats.org/officeDocument/2006/relationships" r:embed="rId1"/>
        <a:srcRect b="24997"/>
        <a:stretch>
          <a:fillRect/>
        </a:stretch>
      </xdr:blipFill>
      <xdr:spPr bwMode="auto">
        <a:xfrm>
          <a:off x="8648700" y="495300"/>
          <a:ext cx="1514475" cy="4953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G22" sqref="G22"/>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3" ht="15.75" x14ac:dyDescent="0.25">
      <c r="A1" s="3"/>
      <c r="B1" s="4"/>
      <c r="C1" s="4"/>
      <c r="D1" s="4"/>
      <c r="E1" s="5"/>
      <c r="F1" s="3"/>
      <c r="G1" s="3"/>
      <c r="H1" s="3"/>
      <c r="I1" s="3"/>
      <c r="J1" s="3"/>
      <c r="K1" s="3"/>
      <c r="L1" s="3"/>
      <c r="M1" s="3"/>
      <c r="N1" s="3"/>
      <c r="O1" s="3"/>
      <c r="P1" s="35"/>
      <c r="Q1" s="76"/>
      <c r="R1" s="76"/>
      <c r="S1" s="76"/>
      <c r="T1" s="76"/>
      <c r="U1" s="49"/>
      <c r="V1" s="3"/>
      <c r="W1" s="1"/>
    </row>
    <row r="2" spans="1:23" ht="15" customHeight="1" x14ac:dyDescent="0.25">
      <c r="A2" s="3"/>
      <c r="B2" s="3"/>
      <c r="C2" s="3"/>
      <c r="D2" s="3"/>
      <c r="E2" s="77" t="s">
        <v>346</v>
      </c>
      <c r="F2" s="77"/>
      <c r="G2" s="77"/>
      <c r="H2" s="77"/>
      <c r="I2" s="77"/>
      <c r="J2" s="77"/>
      <c r="K2" s="77"/>
      <c r="L2" s="77"/>
      <c r="M2" s="77"/>
      <c r="N2" s="77"/>
      <c r="O2" s="77"/>
      <c r="P2" s="77"/>
      <c r="Q2" s="77"/>
      <c r="R2" s="77"/>
      <c r="S2" s="3"/>
      <c r="T2" s="3"/>
      <c r="U2" s="3"/>
      <c r="V2" s="3"/>
      <c r="W2" s="1"/>
    </row>
    <row r="3" spans="1:23" ht="15" customHeight="1" x14ac:dyDescent="0.25">
      <c r="A3" s="3"/>
      <c r="B3" s="3"/>
      <c r="C3" s="3"/>
      <c r="D3" s="3"/>
      <c r="E3" s="77"/>
      <c r="F3" s="77"/>
      <c r="G3" s="77"/>
      <c r="H3" s="77"/>
      <c r="I3" s="77"/>
      <c r="J3" s="77"/>
      <c r="K3" s="77"/>
      <c r="L3" s="77"/>
      <c r="M3" s="77"/>
      <c r="N3" s="77"/>
      <c r="O3" s="77"/>
      <c r="P3" s="77"/>
      <c r="Q3" s="77"/>
      <c r="R3" s="77"/>
      <c r="S3" s="3"/>
      <c r="T3" s="3"/>
      <c r="U3" s="3"/>
      <c r="V3" s="3"/>
      <c r="W3" s="1"/>
    </row>
    <row r="4" spans="1:23" ht="15" customHeight="1" x14ac:dyDescent="0.25">
      <c r="A4" s="3"/>
      <c r="B4" s="3"/>
      <c r="C4" s="3"/>
      <c r="D4" s="3"/>
      <c r="E4" s="77" t="s">
        <v>347</v>
      </c>
      <c r="F4" s="77"/>
      <c r="G4" s="77"/>
      <c r="H4" s="77"/>
      <c r="I4" s="77"/>
      <c r="J4" s="77"/>
      <c r="K4" s="77"/>
      <c r="L4" s="77"/>
      <c r="M4" s="77"/>
      <c r="N4" s="77"/>
      <c r="O4" s="77"/>
      <c r="P4" s="77"/>
      <c r="Q4" s="77"/>
      <c r="R4" s="77"/>
      <c r="S4" s="3"/>
      <c r="T4" s="3"/>
      <c r="U4" s="3"/>
      <c r="V4" s="3"/>
      <c r="W4" s="1"/>
    </row>
    <row r="5" spans="1:23" ht="15" customHeight="1" x14ac:dyDescent="0.25">
      <c r="A5" s="3"/>
      <c r="B5" s="3"/>
      <c r="C5" s="3"/>
      <c r="D5" s="3"/>
      <c r="E5" s="77"/>
      <c r="F5" s="77"/>
      <c r="G5" s="77"/>
      <c r="H5" s="77"/>
      <c r="I5" s="77"/>
      <c r="J5" s="77"/>
      <c r="K5" s="77"/>
      <c r="L5" s="77"/>
      <c r="M5" s="77"/>
      <c r="N5" s="77"/>
      <c r="O5" s="77"/>
      <c r="P5" s="77"/>
      <c r="Q5" s="77"/>
      <c r="R5" s="77"/>
      <c r="S5" s="3"/>
      <c r="T5" s="3"/>
      <c r="U5" s="3"/>
      <c r="V5" s="3"/>
      <c r="W5" s="1"/>
    </row>
    <row r="6" spans="1:23" x14ac:dyDescent="0.25">
      <c r="A6" s="3"/>
      <c r="B6" s="4"/>
      <c r="C6" s="4"/>
      <c r="D6" s="4"/>
      <c r="E6" s="77" t="s">
        <v>7</v>
      </c>
      <c r="F6" s="77"/>
      <c r="G6" s="77"/>
      <c r="H6" s="77"/>
      <c r="I6" s="77"/>
      <c r="J6" s="77"/>
      <c r="K6" s="77"/>
      <c r="L6" s="77"/>
      <c r="M6" s="77"/>
      <c r="N6" s="77"/>
      <c r="O6" s="77"/>
      <c r="P6" s="77"/>
      <c r="Q6" s="77"/>
      <c r="R6" s="77"/>
      <c r="S6" s="4"/>
      <c r="T6" s="4"/>
      <c r="U6" s="4"/>
      <c r="V6" s="3"/>
      <c r="W6" s="1"/>
    </row>
    <row r="7" spans="1:23" ht="15" customHeight="1" x14ac:dyDescent="0.25">
      <c r="A7" s="3"/>
      <c r="B7" s="4"/>
      <c r="C7" s="4"/>
      <c r="D7" s="4"/>
      <c r="E7" s="77"/>
      <c r="F7" s="77"/>
      <c r="G7" s="77"/>
      <c r="H7" s="77"/>
      <c r="I7" s="77"/>
      <c r="J7" s="77"/>
      <c r="K7" s="77"/>
      <c r="L7" s="77"/>
      <c r="M7" s="77"/>
      <c r="N7" s="77"/>
      <c r="O7" s="77"/>
      <c r="P7" s="77"/>
      <c r="Q7" s="77"/>
      <c r="R7" s="77"/>
      <c r="S7" s="8"/>
      <c r="T7" s="8"/>
      <c r="U7" s="8"/>
      <c r="V7" s="3"/>
      <c r="W7" s="1"/>
    </row>
    <row r="8" spans="1:23" ht="15.75" x14ac:dyDescent="0.25">
      <c r="A8" s="3"/>
      <c r="B8" s="4"/>
      <c r="C8" s="4"/>
      <c r="D8" s="4"/>
      <c r="E8" s="5"/>
      <c r="F8" s="3"/>
      <c r="G8" s="3"/>
      <c r="H8" s="3"/>
      <c r="I8" s="3"/>
      <c r="J8" s="3"/>
      <c r="K8" s="3"/>
      <c r="L8" s="3"/>
      <c r="M8" s="3"/>
      <c r="N8" s="3"/>
      <c r="O8" s="3"/>
      <c r="P8" s="35"/>
      <c r="Q8" s="76"/>
      <c r="R8" s="76"/>
      <c r="S8" s="76"/>
      <c r="T8" s="76"/>
      <c r="U8" s="49"/>
      <c r="V8" s="3"/>
      <c r="W8" s="1"/>
    </row>
    <row r="9" spans="1:23" ht="16.5" customHeight="1" x14ac:dyDescent="0.3">
      <c r="A9" s="3"/>
      <c r="B9" s="4"/>
      <c r="C9" s="56" t="s">
        <v>125</v>
      </c>
      <c r="D9" s="4"/>
      <c r="E9" s="3"/>
      <c r="F9" s="3"/>
      <c r="G9" s="3"/>
      <c r="H9" s="3"/>
      <c r="I9" s="3"/>
      <c r="J9" s="3"/>
      <c r="K9" s="3"/>
      <c r="L9" s="3"/>
      <c r="M9" s="3"/>
      <c r="N9" s="3"/>
      <c r="O9" s="3"/>
      <c r="P9" s="35"/>
      <c r="Q9" s="35"/>
      <c r="R9" s="35"/>
      <c r="S9" s="35"/>
      <c r="T9" s="35"/>
      <c r="U9" s="35"/>
      <c r="V9" s="3"/>
      <c r="W9" s="1"/>
    </row>
    <row r="10" spans="1:23" ht="15" customHeight="1" x14ac:dyDescent="0.3">
      <c r="A10" s="3"/>
      <c r="B10" s="4"/>
      <c r="C10" s="10"/>
      <c r="D10" s="4"/>
      <c r="E10" s="3"/>
      <c r="F10" s="3"/>
      <c r="G10" s="3"/>
      <c r="H10" s="3"/>
      <c r="I10" s="3"/>
      <c r="J10" s="3"/>
      <c r="K10" s="3"/>
      <c r="L10" s="3"/>
      <c r="M10" s="3"/>
      <c r="N10" s="3"/>
      <c r="O10" s="3"/>
      <c r="P10" s="35"/>
      <c r="Q10" s="35"/>
      <c r="R10" s="35"/>
      <c r="S10" s="35"/>
      <c r="T10" s="35"/>
      <c r="U10" s="35"/>
      <c r="V10" s="3"/>
      <c r="W10" s="1"/>
    </row>
    <row r="11" spans="1:23" x14ac:dyDescent="0.25">
      <c r="A11" s="3"/>
      <c r="B11" s="4"/>
      <c r="C11" s="4"/>
      <c r="D11" s="78" t="s">
        <v>5</v>
      </c>
      <c r="E11" s="78"/>
      <c r="F11" s="79"/>
      <c r="G11" s="80" t="s">
        <v>361</v>
      </c>
      <c r="H11" s="81"/>
      <c r="I11" s="81"/>
      <c r="J11" s="81"/>
      <c r="K11" s="81"/>
      <c r="L11" s="81"/>
      <c r="M11" s="81"/>
      <c r="N11" s="81"/>
      <c r="O11" s="81"/>
      <c r="P11" s="81"/>
      <c r="Q11" s="81"/>
      <c r="R11" s="82"/>
      <c r="S11" s="36"/>
      <c r="T11" s="36"/>
      <c r="U11" s="36"/>
      <c r="V11" s="3"/>
      <c r="W11" s="1"/>
    </row>
    <row r="12" spans="1:23" ht="6" customHeight="1" x14ac:dyDescent="0.3">
      <c r="A12" s="3"/>
      <c r="B12" s="4"/>
      <c r="C12" s="4"/>
      <c r="D12" s="4"/>
      <c r="E12" s="4"/>
      <c r="F12" s="4"/>
      <c r="G12" s="4"/>
      <c r="H12" s="4"/>
      <c r="I12" s="4"/>
      <c r="J12" s="4"/>
      <c r="K12" s="4"/>
      <c r="L12" s="4"/>
      <c r="M12" s="4"/>
      <c r="N12" s="4"/>
      <c r="O12" s="9"/>
      <c r="P12" s="9"/>
      <c r="Q12" s="35"/>
      <c r="R12" s="35"/>
      <c r="S12" s="35"/>
      <c r="T12" s="35"/>
      <c r="U12" s="35"/>
      <c r="V12" s="3"/>
      <c r="W12" s="1"/>
    </row>
    <row r="13" spans="1:23" ht="15" customHeight="1" x14ac:dyDescent="0.25">
      <c r="A13" s="3"/>
      <c r="B13" s="4"/>
      <c r="C13" s="4"/>
      <c r="D13" s="83" t="s">
        <v>282</v>
      </c>
      <c r="E13" s="83"/>
      <c r="F13" s="84"/>
      <c r="G13" s="80" t="s">
        <v>364</v>
      </c>
      <c r="H13" s="81"/>
      <c r="I13" s="81"/>
      <c r="J13" s="81"/>
      <c r="K13" s="81"/>
      <c r="L13" s="81"/>
      <c r="M13" s="81"/>
      <c r="N13" s="81"/>
      <c r="O13" s="81"/>
      <c r="P13" s="81"/>
      <c r="Q13" s="81"/>
      <c r="R13" s="82"/>
      <c r="S13" s="35"/>
      <c r="T13" s="35"/>
      <c r="U13" s="35"/>
      <c r="V13" s="3"/>
      <c r="W13" s="1"/>
    </row>
    <row r="14" spans="1:23" ht="6" customHeight="1" x14ac:dyDescent="0.3">
      <c r="A14" s="3"/>
      <c r="B14" s="4"/>
      <c r="C14" s="4"/>
      <c r="D14" s="4"/>
      <c r="E14" s="4"/>
      <c r="F14" s="4"/>
      <c r="G14" s="4"/>
      <c r="H14" s="4"/>
      <c r="I14" s="4"/>
      <c r="J14" s="4"/>
      <c r="K14" s="4"/>
      <c r="L14" s="4"/>
      <c r="M14" s="4"/>
      <c r="N14" s="4"/>
      <c r="O14" s="9"/>
      <c r="P14" s="9"/>
      <c r="Q14" s="35"/>
      <c r="R14" s="35"/>
      <c r="S14" s="35"/>
      <c r="T14" s="35"/>
      <c r="U14" s="35"/>
      <c r="V14" s="3"/>
      <c r="W14" s="1"/>
    </row>
    <row r="15" spans="1:23" x14ac:dyDescent="0.25">
      <c r="A15" s="3"/>
      <c r="B15" s="4"/>
      <c r="C15" s="4"/>
      <c r="D15" s="78" t="s">
        <v>9</v>
      </c>
      <c r="E15" s="78"/>
      <c r="F15" s="79"/>
      <c r="G15" s="80" t="s">
        <v>362</v>
      </c>
      <c r="H15" s="81"/>
      <c r="I15" s="81"/>
      <c r="J15" s="81"/>
      <c r="K15" s="81"/>
      <c r="L15" s="81"/>
      <c r="M15" s="81"/>
      <c r="N15" s="81"/>
      <c r="O15" s="81"/>
      <c r="P15" s="81"/>
      <c r="Q15" s="81"/>
      <c r="R15" s="82"/>
      <c r="S15" s="43"/>
      <c r="T15" s="43"/>
      <c r="U15" s="43"/>
      <c r="V15" s="3"/>
      <c r="W15" s="1"/>
    </row>
    <row r="16" spans="1:23" ht="6" customHeight="1" x14ac:dyDescent="0.3">
      <c r="A16" s="3"/>
      <c r="B16" s="3"/>
      <c r="C16" s="3"/>
      <c r="D16" s="3"/>
      <c r="E16" s="3"/>
      <c r="F16" s="3"/>
      <c r="G16" s="3"/>
      <c r="H16" s="3"/>
      <c r="I16" s="3"/>
      <c r="J16" s="3"/>
      <c r="K16" s="3"/>
      <c r="L16" s="3"/>
      <c r="M16" s="3"/>
      <c r="N16" s="3"/>
      <c r="O16" s="3"/>
      <c r="P16" s="3"/>
      <c r="Q16" s="35"/>
      <c r="R16" s="35"/>
      <c r="S16" s="35"/>
      <c r="T16" s="35"/>
      <c r="U16" s="35"/>
      <c r="V16" s="3"/>
      <c r="W16" s="1"/>
    </row>
    <row r="17" spans="1:23" ht="15" customHeight="1" x14ac:dyDescent="0.25">
      <c r="A17" s="3"/>
      <c r="B17" s="3"/>
      <c r="C17" s="3"/>
      <c r="D17" s="83" t="s">
        <v>282</v>
      </c>
      <c r="E17" s="83"/>
      <c r="F17" s="84"/>
      <c r="G17" s="80" t="s">
        <v>363</v>
      </c>
      <c r="H17" s="81"/>
      <c r="I17" s="81"/>
      <c r="J17" s="81"/>
      <c r="K17" s="81"/>
      <c r="L17" s="81"/>
      <c r="M17" s="81"/>
      <c r="N17" s="81"/>
      <c r="O17" s="81"/>
      <c r="P17" s="81"/>
      <c r="Q17" s="81"/>
      <c r="R17" s="82"/>
      <c r="S17" s="35"/>
      <c r="T17" s="35"/>
      <c r="U17" s="35"/>
      <c r="V17" s="3"/>
      <c r="W17" s="1"/>
    </row>
    <row r="18" spans="1:23" ht="6" customHeight="1" x14ac:dyDescent="0.3">
      <c r="A18" s="3"/>
      <c r="B18" s="3"/>
      <c r="C18" s="3"/>
      <c r="D18" s="3"/>
      <c r="E18" s="3"/>
      <c r="F18" s="3"/>
      <c r="G18" s="3"/>
      <c r="H18" s="3"/>
      <c r="I18" s="3"/>
      <c r="J18" s="3"/>
      <c r="K18" s="3"/>
      <c r="L18" s="3"/>
      <c r="M18" s="3"/>
      <c r="N18" s="3"/>
      <c r="O18" s="3"/>
      <c r="P18" s="3"/>
      <c r="Q18" s="35"/>
      <c r="R18" s="35"/>
      <c r="S18" s="35"/>
      <c r="T18" s="35"/>
      <c r="U18" s="35"/>
      <c r="V18" s="3"/>
      <c r="W18" s="1"/>
    </row>
    <row r="19" spans="1:23" ht="14.45" x14ac:dyDescent="0.3">
      <c r="A19" s="3"/>
      <c r="B19" s="3"/>
      <c r="C19" s="3"/>
      <c r="D19" s="85" t="s">
        <v>6</v>
      </c>
      <c r="E19" s="85"/>
      <c r="F19" s="86"/>
      <c r="G19" s="91" t="s">
        <v>365</v>
      </c>
      <c r="H19" s="81"/>
      <c r="I19" s="81"/>
      <c r="J19" s="81"/>
      <c r="K19" s="81"/>
      <c r="L19" s="81"/>
      <c r="M19" s="82"/>
      <c r="N19" s="51" t="s">
        <v>124</v>
      </c>
      <c r="O19" s="7" t="s">
        <v>313</v>
      </c>
      <c r="P19" s="50" t="s">
        <v>8</v>
      </c>
      <c r="Q19" s="89" t="str">
        <f>IF(O19="","",LOOKUP(O19,Variáveis!A4:A30,Variáveis!D4:D30))</f>
        <v>027/ANA/2015</v>
      </c>
      <c r="R19" s="90"/>
      <c r="S19" s="64">
        <f>IF(O19="","",LOOKUP(O19,Variáveis!A4:A30,Variáveis!E4:E30))</f>
        <v>26</v>
      </c>
      <c r="T19" s="35"/>
      <c r="U19" s="35"/>
      <c r="V19" s="3"/>
      <c r="W19" s="1"/>
    </row>
    <row r="20" spans="1:23" ht="6" customHeight="1" x14ac:dyDescent="0.3">
      <c r="A20" s="3"/>
      <c r="B20" s="42"/>
      <c r="C20" s="42"/>
      <c r="D20" s="42"/>
      <c r="E20" s="42"/>
      <c r="F20" s="42"/>
      <c r="G20" s="42"/>
      <c r="H20" s="42"/>
      <c r="I20" s="42"/>
      <c r="J20" s="42"/>
      <c r="K20" s="42"/>
      <c r="L20" s="42"/>
      <c r="M20" s="42"/>
      <c r="N20" s="42"/>
      <c r="O20" s="42"/>
      <c r="P20" s="42"/>
      <c r="Q20" s="48"/>
      <c r="R20" s="48"/>
      <c r="S20" s="48"/>
      <c r="T20" s="48"/>
      <c r="U20" s="48"/>
      <c r="V20" s="3"/>
      <c r="W20" s="1"/>
    </row>
    <row r="21" spans="1:23" ht="15" customHeight="1" x14ac:dyDescent="0.25">
      <c r="A21" s="3"/>
      <c r="B21" s="42"/>
      <c r="C21" s="42"/>
      <c r="D21" s="93" t="s">
        <v>348</v>
      </c>
      <c r="E21" s="93"/>
      <c r="F21" s="94"/>
      <c r="G21" s="7">
        <v>2017</v>
      </c>
      <c r="H21" s="42"/>
      <c r="I21" s="42"/>
      <c r="J21" s="42"/>
      <c r="K21" s="42"/>
      <c r="L21" s="42"/>
      <c r="M21" s="42"/>
      <c r="N21" s="42"/>
      <c r="O21" s="42"/>
      <c r="P21" s="42"/>
      <c r="Q21" s="48"/>
      <c r="R21" s="48"/>
      <c r="S21" s="48"/>
      <c r="T21" s="48"/>
      <c r="U21" s="48"/>
      <c r="V21" s="3"/>
      <c r="W21" s="1"/>
    </row>
    <row r="22" spans="1:23" ht="6" customHeight="1" x14ac:dyDescent="0.3">
      <c r="A22" s="3"/>
      <c r="B22" s="42"/>
      <c r="C22" s="42"/>
      <c r="D22" s="42"/>
      <c r="E22" s="42"/>
      <c r="F22" s="42"/>
      <c r="G22" s="42"/>
      <c r="H22" s="42"/>
      <c r="I22" s="42"/>
      <c r="J22" s="42"/>
      <c r="K22" s="42"/>
      <c r="L22" s="42"/>
      <c r="M22" s="42"/>
      <c r="N22" s="42"/>
      <c r="O22" s="42"/>
      <c r="P22" s="42"/>
      <c r="Q22" s="48"/>
      <c r="R22" s="48"/>
      <c r="S22" s="48"/>
      <c r="T22" s="48"/>
      <c r="U22" s="48"/>
      <c r="V22" s="3"/>
      <c r="W22" s="1"/>
    </row>
    <row r="23" spans="1:23" ht="14.45" x14ac:dyDescent="0.3">
      <c r="A23" s="3"/>
      <c r="B23" s="48"/>
      <c r="C23" s="48"/>
      <c r="D23" s="48"/>
      <c r="E23" s="48"/>
      <c r="F23" s="48"/>
      <c r="G23" s="48"/>
      <c r="H23" s="48"/>
      <c r="I23" s="48"/>
      <c r="J23" s="48"/>
      <c r="K23" s="48"/>
      <c r="L23" s="48"/>
      <c r="M23" s="48"/>
      <c r="N23" s="48"/>
      <c r="P23" s="48" t="str">
        <f>IF(O19="","",LOOKUP(O19,Variáveis!A4:A30,Variáveis!B4:B30))</f>
        <v>Tipologia D</v>
      </c>
      <c r="Q23" s="48"/>
      <c r="R23" s="48"/>
      <c r="S23" s="48"/>
      <c r="T23" s="48"/>
      <c r="U23" s="48"/>
      <c r="V23" s="3"/>
      <c r="W23" s="1"/>
    </row>
    <row r="24" spans="1:23" ht="18.75" x14ac:dyDescent="0.3">
      <c r="A24" s="3"/>
      <c r="B24" s="8"/>
      <c r="C24" s="56" t="s">
        <v>126</v>
      </c>
      <c r="D24" s="8"/>
      <c r="E24" s="8"/>
      <c r="F24" s="8"/>
      <c r="G24" s="8"/>
      <c r="H24" s="8"/>
      <c r="I24" s="8"/>
      <c r="J24" s="8"/>
      <c r="K24" s="8"/>
      <c r="L24" s="8"/>
      <c r="M24" s="8"/>
      <c r="N24" s="8"/>
      <c r="O24" s="8"/>
      <c r="P24" s="8"/>
      <c r="Q24" s="8"/>
      <c r="R24" s="8"/>
      <c r="S24" s="8"/>
      <c r="T24" s="8"/>
      <c r="U24" s="8"/>
      <c r="V24" s="3"/>
    </row>
    <row r="25" spans="1:23" ht="15" customHeight="1" x14ac:dyDescent="0.3">
      <c r="A25" s="3"/>
      <c r="B25" s="8"/>
      <c r="C25" s="92"/>
      <c r="D25" s="92"/>
      <c r="E25" s="92"/>
      <c r="F25" s="92"/>
      <c r="G25" s="92"/>
      <c r="H25" s="92"/>
      <c r="I25" s="92"/>
      <c r="J25" s="92"/>
      <c r="K25" s="92"/>
      <c r="L25" s="92"/>
      <c r="M25" s="92"/>
      <c r="N25" s="92"/>
      <c r="O25" s="92"/>
      <c r="P25" s="92"/>
      <c r="Q25" s="92"/>
      <c r="R25" s="92"/>
      <c r="S25" s="92"/>
      <c r="T25" s="92"/>
      <c r="U25" s="8"/>
      <c r="V25" s="3"/>
    </row>
    <row r="26" spans="1:23" ht="15" customHeight="1" x14ac:dyDescent="0.25">
      <c r="A26" s="3"/>
      <c r="B26" s="8"/>
      <c r="C26" s="88" t="s">
        <v>284</v>
      </c>
      <c r="D26" s="88"/>
      <c r="E26" s="88"/>
      <c r="F26" s="88"/>
      <c r="G26" s="88"/>
      <c r="H26" s="88"/>
      <c r="I26" s="88"/>
      <c r="J26" s="88"/>
      <c r="K26" s="88"/>
      <c r="L26" s="88"/>
      <c r="M26" s="88"/>
      <c r="N26" s="88"/>
      <c r="O26" s="88"/>
      <c r="P26" s="88"/>
      <c r="Q26" s="88"/>
      <c r="R26" s="88"/>
      <c r="S26" s="88"/>
      <c r="T26" s="88"/>
      <c r="U26" s="8"/>
      <c r="V26" s="3"/>
    </row>
    <row r="27" spans="1:23" ht="15" customHeight="1" x14ac:dyDescent="0.25">
      <c r="A27" s="3"/>
      <c r="B27" s="8"/>
      <c r="C27" s="88"/>
      <c r="D27" s="88"/>
      <c r="E27" s="88"/>
      <c r="F27" s="88"/>
      <c r="G27" s="88"/>
      <c r="H27" s="88"/>
      <c r="I27" s="88"/>
      <c r="J27" s="88"/>
      <c r="K27" s="88"/>
      <c r="L27" s="88"/>
      <c r="M27" s="88"/>
      <c r="N27" s="88"/>
      <c r="O27" s="88"/>
      <c r="P27" s="88"/>
      <c r="Q27" s="88"/>
      <c r="R27" s="88"/>
      <c r="S27" s="88"/>
      <c r="T27" s="88"/>
      <c r="U27" s="8"/>
      <c r="V27" s="3"/>
    </row>
    <row r="28" spans="1:23" ht="15" customHeight="1" x14ac:dyDescent="0.25">
      <c r="A28" s="3"/>
      <c r="B28" s="8"/>
      <c r="C28" s="88"/>
      <c r="D28" s="88"/>
      <c r="E28" s="88"/>
      <c r="F28" s="88"/>
      <c r="G28" s="88"/>
      <c r="H28" s="88"/>
      <c r="I28" s="88"/>
      <c r="J28" s="88"/>
      <c r="K28" s="88"/>
      <c r="L28" s="88"/>
      <c r="M28" s="88"/>
      <c r="N28" s="88"/>
      <c r="O28" s="88"/>
      <c r="P28" s="88"/>
      <c r="Q28" s="88"/>
      <c r="R28" s="88"/>
      <c r="S28" s="88"/>
      <c r="T28" s="88"/>
      <c r="U28" s="8"/>
      <c r="V28" s="3"/>
    </row>
    <row r="29" spans="1:23" ht="15" customHeight="1" x14ac:dyDescent="0.25">
      <c r="A29" s="3"/>
      <c r="B29" s="8"/>
      <c r="C29" s="88"/>
      <c r="D29" s="88"/>
      <c r="E29" s="88"/>
      <c r="F29" s="88"/>
      <c r="G29" s="88"/>
      <c r="H29" s="88"/>
      <c r="I29" s="88"/>
      <c r="J29" s="88"/>
      <c r="K29" s="88"/>
      <c r="L29" s="88"/>
      <c r="M29" s="88"/>
      <c r="N29" s="88"/>
      <c r="O29" s="88"/>
      <c r="P29" s="88"/>
      <c r="Q29" s="88"/>
      <c r="R29" s="88"/>
      <c r="S29" s="88"/>
      <c r="T29" s="88"/>
      <c r="U29" s="8"/>
      <c r="V29" s="3"/>
    </row>
    <row r="30" spans="1:23" ht="15" customHeight="1" x14ac:dyDescent="0.3">
      <c r="A30" s="3"/>
      <c r="B30" s="8"/>
      <c r="C30" s="60"/>
      <c r="D30" s="60"/>
      <c r="E30" s="60"/>
      <c r="F30" s="60"/>
      <c r="G30" s="60"/>
      <c r="H30" s="60"/>
      <c r="I30" s="60"/>
      <c r="J30" s="60"/>
      <c r="K30" s="60"/>
      <c r="L30" s="60"/>
      <c r="M30" s="60"/>
      <c r="N30" s="60"/>
      <c r="O30" s="60"/>
      <c r="P30" s="60"/>
      <c r="Q30" s="60"/>
      <c r="R30" s="60"/>
      <c r="S30" s="60"/>
      <c r="T30" s="60"/>
      <c r="U30" s="8"/>
      <c r="V30" s="3"/>
    </row>
    <row r="31" spans="1:23" ht="15" customHeight="1" x14ac:dyDescent="0.25">
      <c r="A31" s="3"/>
      <c r="B31" s="8"/>
      <c r="C31" s="87" t="s">
        <v>341</v>
      </c>
      <c r="D31" s="87"/>
      <c r="E31" s="87"/>
      <c r="F31" s="87"/>
      <c r="G31" s="87"/>
      <c r="H31" s="87"/>
      <c r="I31" s="87"/>
      <c r="J31" s="87"/>
      <c r="K31" s="87"/>
      <c r="L31" s="87"/>
      <c r="M31" s="87"/>
      <c r="N31" s="87"/>
      <c r="O31" s="87"/>
      <c r="P31" s="87"/>
      <c r="Q31" s="87"/>
      <c r="R31" s="87"/>
      <c r="S31" s="87"/>
      <c r="T31" s="87"/>
      <c r="U31" s="8"/>
      <c r="V31" s="3"/>
    </row>
    <row r="32" spans="1:23" ht="15" customHeight="1" x14ac:dyDescent="0.25">
      <c r="A32" s="3"/>
      <c r="B32" s="8"/>
      <c r="C32" s="40"/>
      <c r="D32" s="40"/>
      <c r="E32" s="40"/>
      <c r="F32" s="40"/>
      <c r="G32" s="40"/>
      <c r="H32" s="40"/>
      <c r="I32" s="40"/>
      <c r="J32" s="40"/>
      <c r="K32" s="40"/>
      <c r="L32" s="40"/>
      <c r="M32" s="40"/>
      <c r="N32" s="40"/>
      <c r="O32" s="40"/>
      <c r="P32" s="40"/>
      <c r="Q32" s="40"/>
      <c r="R32" s="40"/>
      <c r="S32" s="40"/>
      <c r="T32" s="40"/>
      <c r="U32" s="8"/>
      <c r="V32" s="3"/>
    </row>
    <row r="33" spans="1:22" ht="15" customHeight="1" x14ac:dyDescent="0.25">
      <c r="A33" s="3"/>
      <c r="B33" s="8"/>
      <c r="C33" s="88" t="s">
        <v>343</v>
      </c>
      <c r="D33" s="88"/>
      <c r="E33" s="88"/>
      <c r="F33" s="88"/>
      <c r="G33" s="88"/>
      <c r="H33" s="88"/>
      <c r="I33" s="88"/>
      <c r="J33" s="88"/>
      <c r="K33" s="88"/>
      <c r="L33" s="88"/>
      <c r="M33" s="88"/>
      <c r="N33" s="88"/>
      <c r="O33" s="88"/>
      <c r="P33" s="88"/>
      <c r="Q33" s="88"/>
      <c r="R33" s="88"/>
      <c r="S33" s="88"/>
      <c r="T33" s="88"/>
      <c r="U33" s="8"/>
      <c r="V33" s="3"/>
    </row>
    <row r="34" spans="1:22" ht="15" customHeight="1" x14ac:dyDescent="0.25">
      <c r="A34" s="3"/>
      <c r="B34" s="8"/>
      <c r="C34" s="88"/>
      <c r="D34" s="88"/>
      <c r="E34" s="88"/>
      <c r="F34" s="88"/>
      <c r="G34" s="88"/>
      <c r="H34" s="88"/>
      <c r="I34" s="88"/>
      <c r="J34" s="88"/>
      <c r="K34" s="88"/>
      <c r="L34" s="88"/>
      <c r="M34" s="88"/>
      <c r="N34" s="88"/>
      <c r="O34" s="88"/>
      <c r="P34" s="88"/>
      <c r="Q34" s="88"/>
      <c r="R34" s="88"/>
      <c r="S34" s="88"/>
      <c r="T34" s="88"/>
      <c r="U34" s="8"/>
      <c r="V34" s="3"/>
    </row>
    <row r="35" spans="1:22" ht="15" customHeight="1" x14ac:dyDescent="0.25">
      <c r="A35" s="3"/>
      <c r="B35" s="8"/>
      <c r="C35" s="88"/>
      <c r="D35" s="88"/>
      <c r="E35" s="88"/>
      <c r="F35" s="88"/>
      <c r="G35" s="88"/>
      <c r="H35" s="88"/>
      <c r="I35" s="88"/>
      <c r="J35" s="88"/>
      <c r="K35" s="88"/>
      <c r="L35" s="88"/>
      <c r="M35" s="88"/>
      <c r="N35" s="88"/>
      <c r="O35" s="88"/>
      <c r="P35" s="88"/>
      <c r="Q35" s="88"/>
      <c r="R35" s="88"/>
      <c r="S35" s="88"/>
      <c r="T35" s="88"/>
      <c r="U35" s="8"/>
      <c r="V35" s="3"/>
    </row>
    <row r="36" spans="1:22" ht="15" customHeight="1" x14ac:dyDescent="0.25">
      <c r="A36" s="3"/>
      <c r="B36" s="8"/>
      <c r="C36" s="34"/>
      <c r="D36" s="34"/>
      <c r="E36" s="34"/>
      <c r="F36" s="34"/>
      <c r="G36" s="34"/>
      <c r="H36" s="34"/>
      <c r="I36" s="34"/>
      <c r="J36" s="34"/>
      <c r="K36" s="34"/>
      <c r="L36" s="34"/>
      <c r="M36" s="34"/>
      <c r="N36" s="34"/>
      <c r="O36" s="34"/>
      <c r="P36" s="34"/>
      <c r="Q36" s="34"/>
      <c r="R36" s="34"/>
      <c r="S36" s="34"/>
      <c r="T36" s="34"/>
      <c r="U36" s="8"/>
      <c r="V36" s="3"/>
    </row>
    <row r="37" spans="1:22" ht="15" customHeight="1" x14ac:dyDescent="0.25">
      <c r="A37" s="3"/>
      <c r="B37" s="8"/>
      <c r="C37" s="95" t="s">
        <v>285</v>
      </c>
      <c r="D37" s="95"/>
      <c r="E37" s="95"/>
      <c r="F37" s="95"/>
      <c r="G37" s="95"/>
      <c r="H37" s="95"/>
      <c r="I37" s="95"/>
      <c r="J37" s="95"/>
      <c r="K37" s="95"/>
      <c r="L37" s="95"/>
      <c r="M37" s="95"/>
      <c r="N37" s="95"/>
      <c r="O37" s="95"/>
      <c r="P37" s="95"/>
      <c r="Q37" s="95"/>
      <c r="R37" s="95"/>
      <c r="S37" s="95"/>
      <c r="T37" s="95"/>
      <c r="U37" s="8"/>
      <c r="V37" s="3"/>
    </row>
    <row r="38" spans="1:22" ht="15" customHeight="1" x14ac:dyDescent="0.25">
      <c r="A38" s="3"/>
      <c r="B38" s="8"/>
      <c r="C38" s="95" t="s">
        <v>283</v>
      </c>
      <c r="D38" s="95"/>
      <c r="E38" s="95"/>
      <c r="F38" s="95"/>
      <c r="G38" s="95"/>
      <c r="H38" s="95"/>
      <c r="I38" s="95"/>
      <c r="J38" s="95"/>
      <c r="K38" s="95"/>
      <c r="L38" s="95"/>
      <c r="M38" s="95"/>
      <c r="N38" s="95"/>
      <c r="O38" s="95"/>
      <c r="P38" s="95"/>
      <c r="Q38" s="95"/>
      <c r="R38" s="95"/>
      <c r="S38" s="95"/>
      <c r="T38" s="95"/>
      <c r="U38" s="8"/>
      <c r="V38" s="3"/>
    </row>
    <row r="39" spans="1:22" ht="15" customHeight="1" x14ac:dyDescent="0.25">
      <c r="A39" s="3"/>
      <c r="B39" s="8"/>
      <c r="C39" s="95"/>
      <c r="D39" s="95"/>
      <c r="E39" s="95"/>
      <c r="F39" s="95"/>
      <c r="G39" s="95"/>
      <c r="H39" s="95"/>
      <c r="I39" s="95"/>
      <c r="J39" s="95"/>
      <c r="K39" s="95"/>
      <c r="L39" s="95"/>
      <c r="M39" s="95"/>
      <c r="N39" s="95"/>
      <c r="O39" s="95"/>
      <c r="P39" s="95"/>
      <c r="Q39" s="95"/>
      <c r="R39" s="95"/>
      <c r="S39" s="95"/>
      <c r="T39" s="95"/>
      <c r="U39" s="8"/>
      <c r="V39" s="3"/>
    </row>
    <row r="40" spans="1:22" ht="15" customHeight="1" x14ac:dyDescent="0.25">
      <c r="A40" s="3"/>
      <c r="B40" s="8"/>
      <c r="C40" s="95"/>
      <c r="D40" s="95"/>
      <c r="E40" s="95"/>
      <c r="F40" s="95"/>
      <c r="G40" s="95"/>
      <c r="H40" s="95"/>
      <c r="I40" s="95"/>
      <c r="J40" s="95"/>
      <c r="K40" s="95"/>
      <c r="L40" s="95"/>
      <c r="M40" s="95"/>
      <c r="N40" s="95"/>
      <c r="O40" s="95"/>
      <c r="P40" s="95"/>
      <c r="Q40" s="95"/>
      <c r="R40" s="95"/>
      <c r="S40" s="95"/>
      <c r="T40" s="95"/>
      <c r="U40" s="8"/>
      <c r="V40" s="3"/>
    </row>
    <row r="41" spans="1:22" ht="15" customHeight="1" x14ac:dyDescent="0.25">
      <c r="A41" s="3"/>
      <c r="B41" s="8"/>
      <c r="C41" s="8"/>
      <c r="D41" s="8"/>
      <c r="E41" s="8"/>
      <c r="F41" s="8"/>
      <c r="G41" s="8"/>
      <c r="H41" s="8"/>
      <c r="I41" s="8"/>
      <c r="J41" s="8"/>
      <c r="K41" s="8"/>
      <c r="L41" s="8"/>
      <c r="M41" s="8"/>
      <c r="N41" s="8"/>
      <c r="O41" s="8"/>
      <c r="P41" s="8"/>
      <c r="Q41" s="8"/>
      <c r="R41" s="8"/>
      <c r="S41" s="8"/>
      <c r="T41" s="8"/>
      <c r="U41" s="8"/>
      <c r="V41" s="3"/>
    </row>
    <row r="42" spans="1:22" ht="15" customHeight="1" x14ac:dyDescent="0.3">
      <c r="A42" s="3"/>
      <c r="B42" s="8"/>
      <c r="C42" s="56" t="s">
        <v>127</v>
      </c>
      <c r="D42" s="8"/>
      <c r="E42" s="8"/>
      <c r="F42" s="8"/>
      <c r="G42" s="8"/>
      <c r="H42" s="8"/>
      <c r="I42" s="8"/>
      <c r="J42" s="8"/>
      <c r="K42" s="8"/>
      <c r="L42" s="8"/>
      <c r="M42" s="8"/>
      <c r="N42" s="8"/>
      <c r="O42" s="8"/>
      <c r="P42" s="8"/>
      <c r="Q42" s="8"/>
      <c r="R42" s="8"/>
      <c r="S42" s="8"/>
      <c r="T42" s="8"/>
      <c r="U42" s="8"/>
      <c r="V42" s="3"/>
    </row>
    <row r="43" spans="1:22" ht="15" customHeight="1" x14ac:dyDescent="0.25">
      <c r="A43" s="3"/>
      <c r="B43" s="8"/>
      <c r="C43" s="8"/>
      <c r="D43" s="8"/>
      <c r="E43" s="8"/>
      <c r="F43" s="8"/>
      <c r="G43" s="8"/>
      <c r="H43" s="8"/>
      <c r="I43" s="8"/>
      <c r="J43" s="8"/>
      <c r="K43" s="8"/>
      <c r="L43" s="8"/>
      <c r="M43" s="8"/>
      <c r="N43" s="8"/>
      <c r="O43" s="8"/>
      <c r="P43" s="8"/>
      <c r="Q43" s="8"/>
      <c r="R43" s="8"/>
      <c r="S43" s="8"/>
      <c r="T43" s="8"/>
      <c r="U43" s="8"/>
      <c r="V43" s="3"/>
    </row>
    <row r="44" spans="1:22" ht="15" customHeight="1" x14ac:dyDescent="0.25">
      <c r="A44" s="3"/>
      <c r="B44" s="8"/>
      <c r="C44" s="96" t="s">
        <v>344</v>
      </c>
      <c r="D44" s="96"/>
      <c r="E44" s="96"/>
      <c r="F44" s="96"/>
      <c r="G44" s="96"/>
      <c r="H44" s="96"/>
      <c r="I44" s="96"/>
      <c r="J44" s="96"/>
      <c r="K44" s="96"/>
      <c r="L44" s="96"/>
      <c r="M44" s="96"/>
      <c r="N44" s="96"/>
      <c r="O44" s="96"/>
      <c r="P44" s="96"/>
      <c r="Q44" s="96"/>
      <c r="R44" s="96"/>
      <c r="S44" s="96"/>
      <c r="T44" s="96"/>
      <c r="U44" s="8"/>
      <c r="V44" s="3"/>
    </row>
    <row r="45" spans="1:22" ht="15" customHeight="1" x14ac:dyDescent="0.25">
      <c r="A45" s="3"/>
      <c r="B45" s="8"/>
      <c r="C45" s="96"/>
      <c r="D45" s="96"/>
      <c r="E45" s="96"/>
      <c r="F45" s="96"/>
      <c r="G45" s="96"/>
      <c r="H45" s="96"/>
      <c r="I45" s="96"/>
      <c r="J45" s="96"/>
      <c r="K45" s="96"/>
      <c r="L45" s="96"/>
      <c r="M45" s="96"/>
      <c r="N45" s="96"/>
      <c r="O45" s="96"/>
      <c r="P45" s="96"/>
      <c r="Q45" s="96"/>
      <c r="R45" s="96"/>
      <c r="S45" s="96"/>
      <c r="T45" s="96"/>
      <c r="U45" s="8"/>
      <c r="V45" s="3"/>
    </row>
    <row r="46" spans="1:22" ht="15" customHeight="1" x14ac:dyDescent="0.25">
      <c r="A46" s="3"/>
      <c r="B46" s="8"/>
      <c r="C46" s="87"/>
      <c r="D46" s="87"/>
      <c r="E46" s="87"/>
      <c r="F46" s="87"/>
      <c r="G46" s="87"/>
      <c r="H46" s="87"/>
      <c r="I46" s="87"/>
      <c r="J46" s="87"/>
      <c r="K46" s="87"/>
      <c r="L46" s="87"/>
      <c r="M46" s="87"/>
      <c r="N46" s="87"/>
      <c r="O46" s="87"/>
      <c r="P46" s="87"/>
      <c r="Q46" s="87"/>
      <c r="R46" s="87"/>
      <c r="S46" s="87"/>
      <c r="T46" s="87"/>
      <c r="U46" s="8"/>
      <c r="V46" s="3"/>
    </row>
    <row r="47" spans="1:22" ht="15" customHeight="1" x14ac:dyDescent="0.25">
      <c r="A47" s="3"/>
      <c r="B47" s="8"/>
      <c r="C47" s="96" t="s">
        <v>286</v>
      </c>
      <c r="D47" s="96"/>
      <c r="E47" s="96"/>
      <c r="F47" s="96"/>
      <c r="G47" s="96"/>
      <c r="H47" s="96"/>
      <c r="I47" s="96"/>
      <c r="J47" s="96"/>
      <c r="K47" s="96"/>
      <c r="L47" s="96"/>
      <c r="M47" s="96"/>
      <c r="N47" s="96"/>
      <c r="O47" s="96"/>
      <c r="P47" s="96"/>
      <c r="Q47" s="96"/>
      <c r="R47" s="96"/>
      <c r="S47" s="96"/>
      <c r="T47" s="96"/>
      <c r="U47" s="8"/>
      <c r="V47" s="3"/>
    </row>
    <row r="48" spans="1:22" ht="15" customHeight="1" x14ac:dyDescent="0.25">
      <c r="A48" s="3"/>
      <c r="B48" s="8"/>
      <c r="C48" s="96"/>
      <c r="D48" s="96"/>
      <c r="E48" s="96"/>
      <c r="F48" s="96"/>
      <c r="G48" s="96"/>
      <c r="H48" s="96"/>
      <c r="I48" s="96"/>
      <c r="J48" s="96"/>
      <c r="K48" s="96"/>
      <c r="L48" s="96"/>
      <c r="M48" s="96"/>
      <c r="N48" s="96"/>
      <c r="O48" s="96"/>
      <c r="P48" s="96"/>
      <c r="Q48" s="96"/>
      <c r="R48" s="96"/>
      <c r="S48" s="96"/>
      <c r="T48" s="96"/>
      <c r="U48" s="8"/>
      <c r="V48" s="3"/>
    </row>
    <row r="49" spans="1:23" ht="15" customHeight="1" x14ac:dyDescent="0.25">
      <c r="A49" s="3"/>
      <c r="B49" s="8"/>
      <c r="C49" s="41"/>
      <c r="D49" s="41"/>
      <c r="E49" s="41"/>
      <c r="F49" s="41"/>
      <c r="G49" s="41"/>
      <c r="H49" s="41"/>
      <c r="I49" s="41"/>
      <c r="J49" s="41"/>
      <c r="K49" s="41"/>
      <c r="L49" s="41"/>
      <c r="M49" s="41"/>
      <c r="N49" s="41"/>
      <c r="O49" s="41"/>
      <c r="P49" s="41"/>
      <c r="Q49" s="41"/>
      <c r="R49" s="41"/>
      <c r="S49" s="41"/>
      <c r="T49" s="41"/>
      <c r="U49" s="8"/>
      <c r="V49" s="3"/>
    </row>
    <row r="50" spans="1:23" ht="15" customHeight="1" x14ac:dyDescent="0.25">
      <c r="A50" s="3"/>
      <c r="B50" s="8"/>
      <c r="C50" s="88" t="s">
        <v>287</v>
      </c>
      <c r="D50" s="88"/>
      <c r="E50" s="88"/>
      <c r="F50" s="88"/>
      <c r="G50" s="88"/>
      <c r="H50" s="88"/>
      <c r="I50" s="88"/>
      <c r="J50" s="88"/>
      <c r="K50" s="88"/>
      <c r="L50" s="88"/>
      <c r="M50" s="88"/>
      <c r="N50" s="88"/>
      <c r="O50" s="88"/>
      <c r="P50" s="88"/>
      <c r="Q50" s="88"/>
      <c r="R50" s="88"/>
      <c r="S50" s="88"/>
      <c r="T50" s="88"/>
      <c r="U50" s="8"/>
      <c r="V50" s="3"/>
    </row>
    <row r="51" spans="1:23" ht="15" customHeight="1" x14ac:dyDescent="0.25">
      <c r="A51" s="3"/>
      <c r="B51" s="8"/>
      <c r="C51" s="88"/>
      <c r="D51" s="88"/>
      <c r="E51" s="88"/>
      <c r="F51" s="88"/>
      <c r="G51" s="88"/>
      <c r="H51" s="88"/>
      <c r="I51" s="88"/>
      <c r="J51" s="88"/>
      <c r="K51" s="88"/>
      <c r="L51" s="88"/>
      <c r="M51" s="88"/>
      <c r="N51" s="88"/>
      <c r="O51" s="88"/>
      <c r="P51" s="88"/>
      <c r="Q51" s="88"/>
      <c r="R51" s="88"/>
      <c r="S51" s="88"/>
      <c r="T51" s="88"/>
      <c r="U51" s="8"/>
      <c r="V51" s="3"/>
    </row>
    <row r="52" spans="1:23" ht="15" customHeight="1" x14ac:dyDescent="0.25">
      <c r="A52" s="3"/>
      <c r="B52" s="8"/>
      <c r="C52" s="88"/>
      <c r="D52" s="88"/>
      <c r="E52" s="88"/>
      <c r="F52" s="88"/>
      <c r="G52" s="88"/>
      <c r="H52" s="88"/>
      <c r="I52" s="88"/>
      <c r="J52" s="88"/>
      <c r="K52" s="88"/>
      <c r="L52" s="88"/>
      <c r="M52" s="88"/>
      <c r="N52" s="88"/>
      <c r="O52" s="88"/>
      <c r="P52" s="88"/>
      <c r="Q52" s="88"/>
      <c r="R52" s="88"/>
      <c r="S52" s="88"/>
      <c r="T52" s="88"/>
      <c r="U52" s="8"/>
      <c r="V52" s="3"/>
    </row>
    <row r="53" spans="1:23" ht="15" customHeight="1" x14ac:dyDescent="0.25">
      <c r="A53" s="3"/>
      <c r="B53" s="48"/>
      <c r="C53" s="88"/>
      <c r="D53" s="88"/>
      <c r="E53" s="88"/>
      <c r="F53" s="88"/>
      <c r="G53" s="88"/>
      <c r="H53" s="88"/>
      <c r="I53" s="88"/>
      <c r="J53" s="88"/>
      <c r="K53" s="88"/>
      <c r="L53" s="88"/>
      <c r="M53" s="88"/>
      <c r="N53" s="88"/>
      <c r="O53" s="88"/>
      <c r="P53" s="88"/>
      <c r="Q53" s="88"/>
      <c r="R53" s="88"/>
      <c r="S53" s="88"/>
      <c r="T53" s="88"/>
      <c r="U53" s="48"/>
      <c r="V53" s="3"/>
      <c r="W53" s="1"/>
    </row>
    <row r="54" spans="1:23" ht="15" customHeight="1" x14ac:dyDescent="0.25">
      <c r="A54" s="3"/>
      <c r="B54" s="48"/>
      <c r="C54" s="60"/>
      <c r="D54" s="60"/>
      <c r="E54" s="60"/>
      <c r="F54" s="60"/>
      <c r="G54" s="60"/>
      <c r="H54" s="60"/>
      <c r="I54" s="60"/>
      <c r="J54" s="60"/>
      <c r="K54" s="60"/>
      <c r="L54" s="60"/>
      <c r="M54" s="60"/>
      <c r="N54" s="60"/>
      <c r="O54" s="60"/>
      <c r="P54" s="60"/>
      <c r="Q54" s="60"/>
      <c r="R54" s="60"/>
      <c r="S54" s="60"/>
      <c r="T54" s="60"/>
      <c r="U54" s="48"/>
      <c r="V54" s="3"/>
      <c r="W54" s="1"/>
    </row>
    <row r="55" spans="1:23" ht="15" customHeight="1" x14ac:dyDescent="0.25">
      <c r="A55" s="3"/>
      <c r="B55" s="48"/>
      <c r="C55" s="41" t="s">
        <v>342</v>
      </c>
      <c r="D55" s="41"/>
      <c r="E55" s="41"/>
      <c r="F55" s="41"/>
      <c r="G55" s="41"/>
      <c r="H55" s="41"/>
      <c r="I55" s="41"/>
      <c r="J55" s="41"/>
      <c r="K55" s="41"/>
      <c r="L55" s="41"/>
      <c r="M55" s="41"/>
      <c r="N55" s="41"/>
      <c r="O55" s="41"/>
      <c r="P55" s="41"/>
      <c r="Q55" s="41"/>
      <c r="R55" s="41"/>
      <c r="S55" s="41"/>
      <c r="T55" s="41"/>
      <c r="U55" s="48"/>
      <c r="V55" s="3"/>
      <c r="W55" s="1"/>
    </row>
    <row r="56" spans="1:23" ht="15" customHeight="1" x14ac:dyDescent="0.25">
      <c r="A56" s="3"/>
      <c r="B56" s="48"/>
      <c r="C56" s="8"/>
      <c r="D56" s="8"/>
      <c r="E56" s="8"/>
      <c r="F56" s="8"/>
      <c r="G56" s="8"/>
      <c r="H56" s="8"/>
      <c r="I56" s="8"/>
      <c r="J56" s="8"/>
      <c r="K56" s="8"/>
      <c r="L56" s="8"/>
      <c r="M56" s="8"/>
      <c r="N56" s="8"/>
      <c r="O56" s="8"/>
      <c r="P56" s="8"/>
      <c r="Q56" s="8"/>
      <c r="R56" s="8"/>
      <c r="S56" s="8"/>
      <c r="T56" s="8"/>
      <c r="U56" s="48"/>
      <c r="V56" s="3"/>
      <c r="W56" s="1"/>
    </row>
    <row r="57" spans="1:23" ht="15" customHeight="1" x14ac:dyDescent="0.25">
      <c r="A57" s="3"/>
      <c r="B57" s="48"/>
      <c r="C57" s="41"/>
      <c r="D57" s="57"/>
      <c r="E57" s="57"/>
      <c r="F57" s="57"/>
      <c r="G57" s="57"/>
      <c r="H57" s="57"/>
      <c r="I57" s="57"/>
      <c r="J57" s="57"/>
      <c r="K57" s="57"/>
      <c r="L57" s="57"/>
      <c r="M57" s="57"/>
      <c r="N57" s="57"/>
      <c r="O57" s="57"/>
      <c r="P57" s="57"/>
      <c r="Q57" s="57"/>
      <c r="R57" s="57"/>
      <c r="S57" s="57"/>
      <c r="T57" s="57"/>
      <c r="U57" s="48"/>
      <c r="V57" s="3"/>
      <c r="W57" s="1"/>
    </row>
    <row r="58" spans="1:23" ht="15" customHeight="1" x14ac:dyDescent="0.25">
      <c r="A58" s="3"/>
      <c r="B58" s="48"/>
      <c r="C58" s="48"/>
      <c r="D58" s="48"/>
      <c r="E58" s="48"/>
      <c r="F58" s="48"/>
      <c r="G58" s="48"/>
      <c r="H58" s="48"/>
      <c r="I58" s="48"/>
      <c r="J58" s="48"/>
      <c r="K58" s="48"/>
      <c r="L58" s="48"/>
      <c r="M58" s="48"/>
      <c r="N58" s="48"/>
      <c r="O58" s="48"/>
      <c r="P58" s="48"/>
      <c r="Q58" s="48"/>
      <c r="R58" s="48"/>
      <c r="S58" s="48"/>
      <c r="T58" s="48"/>
      <c r="U58" s="48"/>
      <c r="V58" s="3"/>
      <c r="W58" s="1"/>
    </row>
    <row r="59" spans="1:23" x14ac:dyDescent="0.25">
      <c r="A59" s="47" t="s">
        <v>345</v>
      </c>
      <c r="B59" s="1"/>
      <c r="C59" s="1"/>
      <c r="D59" s="1"/>
      <c r="E59" s="1"/>
      <c r="F59" s="1"/>
      <c r="G59" s="1"/>
      <c r="H59" s="1"/>
      <c r="I59" s="1"/>
      <c r="J59" s="1"/>
      <c r="K59" s="1"/>
      <c r="L59" s="1"/>
      <c r="M59" s="1"/>
      <c r="N59" s="1"/>
      <c r="O59" s="1"/>
      <c r="P59" s="1"/>
      <c r="Q59" s="1"/>
      <c r="R59" s="1"/>
      <c r="S59" s="1"/>
      <c r="T59" s="1"/>
      <c r="U59" s="1"/>
      <c r="V59" s="1"/>
    </row>
  </sheetData>
  <sheetProtection algorithmName="SHA-512" hashValue="IyupIuh9D0zYZvWRZF2w9iIn3zSShctcLOKlr7OoGzrv4enMA6fAFZl1FqPhddxAwm+UtqmLOfAdIsjE/g3sWQ==" saltValue="ZqxFlXAUKddDPtir7My2Mg==" spinCount="100000" sheet="1" objects="1" scenarios="1"/>
  <mergeCells count="27">
    <mergeCell ref="C33:T35"/>
    <mergeCell ref="C50:T53"/>
    <mergeCell ref="C38:T40"/>
    <mergeCell ref="C44:T45"/>
    <mergeCell ref="C46:T46"/>
    <mergeCell ref="C47:T48"/>
    <mergeCell ref="C37:T37"/>
    <mergeCell ref="D13:F13"/>
    <mergeCell ref="D15:F15"/>
    <mergeCell ref="D17:F17"/>
    <mergeCell ref="D19:F19"/>
    <mergeCell ref="C31:T31"/>
    <mergeCell ref="C26:T29"/>
    <mergeCell ref="Q19:R19"/>
    <mergeCell ref="G19:M19"/>
    <mergeCell ref="G15:R15"/>
    <mergeCell ref="G13:R13"/>
    <mergeCell ref="G17:R17"/>
    <mergeCell ref="C25:T25"/>
    <mergeCell ref="D21:F21"/>
    <mergeCell ref="Q1:T1"/>
    <mergeCell ref="E2:R3"/>
    <mergeCell ref="Q8:T8"/>
    <mergeCell ref="E4:R5"/>
    <mergeCell ref="D11:F11"/>
    <mergeCell ref="E6:R7"/>
    <mergeCell ref="G11:R11"/>
  </mergeCells>
  <phoneticPr fontId="15" type="noConversion"/>
  <conditionalFormatting sqref="G11:R11">
    <cfRule type="expression" dxfId="16" priority="8">
      <formula>$G$11=""</formula>
    </cfRule>
  </conditionalFormatting>
  <conditionalFormatting sqref="G13:R13">
    <cfRule type="expression" dxfId="15" priority="7">
      <formula>$G$13=""</formula>
    </cfRule>
  </conditionalFormatting>
  <conditionalFormatting sqref="G15:R15">
    <cfRule type="expression" dxfId="14" priority="6">
      <formula>$G$15=""</formula>
    </cfRule>
  </conditionalFormatting>
  <conditionalFormatting sqref="G17:R17">
    <cfRule type="expression" dxfId="13" priority="5">
      <formula>$G$17=""</formula>
    </cfRule>
  </conditionalFormatting>
  <conditionalFormatting sqref="G19:M19">
    <cfRule type="expression" dxfId="12" priority="4">
      <formula>$G$19=""</formula>
    </cfRule>
  </conditionalFormatting>
  <conditionalFormatting sqref="O19">
    <cfRule type="expression" dxfId="11" priority="3">
      <formula>$O$19=""</formula>
    </cfRule>
  </conditionalFormatting>
  <conditionalFormatting sqref="Q19:R19">
    <cfRule type="expression" dxfId="10" priority="2">
      <formula>$Q$19=""</formula>
    </cfRule>
  </conditionalFormatting>
  <conditionalFormatting sqref="G21">
    <cfRule type="expression" dxfId="9" priority="1">
      <formula>$O$19=""</formula>
    </cfRule>
  </conditionalFormatting>
  <dataValidations count="2">
    <dataValidation type="list" allowBlank="1" showInputMessage="1" showErrorMessage="1" sqref="U8 O19">
      <formula1>"AC,AL,AM,AP,BA,CE,DF,ES,GO,MA,MG,MS,MT,PA,PB,PE,PI,PR,RJ,RN,RO,RR,RS,SC,SE,SP,TO"</formula1>
    </dataValidation>
    <dataValidation type="list" allowBlank="1" showInputMessage="1" showErrorMessage="1" sqref="G21">
      <formula1>"2014,2015,2016,2017,2018,2019"</formula1>
    </dataValidation>
  </dataValidations>
  <printOptions horizontalCentered="1"/>
  <pageMargins left="0.19685039370078741" right="0.19685039370078741" top="0.39370078740157483" bottom="0.19685039370078741" header="0" footer="0"/>
  <pageSetup paperSize="9" scale="65" orientation="portrait" horizontalDpi="4294967293" verticalDpi="4294967293"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6"/>
  <sheetViews>
    <sheetView showGridLines="0" view="pageBreakPreview" topLeftCell="A48" zoomScaleNormal="100" zoomScaleSheetLayoutView="100" workbookViewId="0">
      <selection activeCell="Q54" sqref="Q54:U54"/>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8" width="7.42578125" style="2" customWidth="1" collapsed="1"/>
    <col min="9" max="9" width="8.85546875" style="2" customWidth="1" collapsed="1"/>
    <col min="10" max="10" width="7.42578125" style="2" customWidth="1" collapsed="1"/>
    <col min="11" max="13" width="3.140625" style="2" customWidth="1" collapsed="1"/>
    <col min="14" max="14" width="9.7109375" style="2" customWidth="1" collapsed="1"/>
    <col min="15" max="16" width="8.140625" style="2" customWidth="1" collapsed="1"/>
    <col min="17" max="17" width="4" style="2" customWidth="1" collapsed="1"/>
    <col min="18" max="21" width="7.42578125" style="2" customWidth="1" collapsed="1"/>
    <col min="22" max="22" width="1.7109375" style="2" customWidth="1" collapsed="1"/>
    <col min="23" max="24" width="9.140625" style="2" hidden="1" customWidth="1" collapsed="1"/>
    <col min="25" max="16384" width="9.140625" style="73" collapsed="1"/>
  </cols>
  <sheetData>
    <row r="1" spans="1:36" ht="15" customHeight="1" x14ac:dyDescent="0.25">
      <c r="A1" s="3"/>
      <c r="B1" s="3"/>
      <c r="C1" s="3"/>
      <c r="D1" s="3"/>
      <c r="E1" s="72"/>
      <c r="F1" s="72"/>
      <c r="G1" s="72"/>
      <c r="H1" s="72"/>
      <c r="I1" s="72"/>
      <c r="J1" s="72"/>
      <c r="K1" s="72"/>
      <c r="L1" s="72"/>
      <c r="M1" s="72"/>
      <c r="N1" s="72"/>
      <c r="O1" s="72"/>
      <c r="P1" s="72"/>
      <c r="Q1" s="72"/>
      <c r="R1" s="72"/>
      <c r="S1" s="3"/>
      <c r="T1" s="3"/>
      <c r="U1" s="3"/>
      <c r="V1" s="3"/>
      <c r="W1" s="1"/>
    </row>
    <row r="2" spans="1:36" ht="15" customHeight="1" x14ac:dyDescent="0.25">
      <c r="A2" s="3"/>
      <c r="B2" s="3"/>
      <c r="C2" s="3"/>
      <c r="D2" s="3"/>
      <c r="E2" s="77" t="s">
        <v>346</v>
      </c>
      <c r="F2" s="77"/>
      <c r="G2" s="77"/>
      <c r="H2" s="77"/>
      <c r="I2" s="77"/>
      <c r="J2" s="77"/>
      <c r="K2" s="77"/>
      <c r="L2" s="77"/>
      <c r="M2" s="77"/>
      <c r="N2" s="77"/>
      <c r="O2" s="77"/>
      <c r="P2" s="77"/>
      <c r="Q2" s="77"/>
      <c r="R2" s="77"/>
      <c r="S2" s="3"/>
      <c r="T2" s="3"/>
      <c r="U2" s="3"/>
      <c r="V2" s="3"/>
      <c r="W2" s="1"/>
    </row>
    <row r="3" spans="1:36" ht="15" customHeight="1" x14ac:dyDescent="0.25">
      <c r="A3" s="3"/>
      <c r="B3" s="3"/>
      <c r="C3" s="3"/>
      <c r="D3" s="3"/>
      <c r="E3" s="77"/>
      <c r="F3" s="77"/>
      <c r="G3" s="77"/>
      <c r="H3" s="77"/>
      <c r="I3" s="77"/>
      <c r="J3" s="77"/>
      <c r="K3" s="77"/>
      <c r="L3" s="77"/>
      <c r="M3" s="77"/>
      <c r="N3" s="77"/>
      <c r="O3" s="77"/>
      <c r="P3" s="77"/>
      <c r="Q3" s="77"/>
      <c r="R3" s="77"/>
      <c r="S3" s="3"/>
      <c r="T3" s="3"/>
      <c r="U3" s="3"/>
      <c r="V3" s="3"/>
      <c r="W3" s="1"/>
    </row>
    <row r="4" spans="1:36" x14ac:dyDescent="0.25">
      <c r="A4" s="3"/>
      <c r="B4" s="4"/>
      <c r="C4" s="4"/>
      <c r="D4" s="4"/>
      <c r="E4" s="77" t="s">
        <v>347</v>
      </c>
      <c r="F4" s="77"/>
      <c r="G4" s="77"/>
      <c r="H4" s="77"/>
      <c r="I4" s="77"/>
      <c r="J4" s="77"/>
      <c r="K4" s="77"/>
      <c r="L4" s="77"/>
      <c r="M4" s="77"/>
      <c r="N4" s="77"/>
      <c r="O4" s="77"/>
      <c r="P4" s="77"/>
      <c r="Q4" s="77"/>
      <c r="R4" s="77"/>
      <c r="S4" s="4"/>
      <c r="T4" s="4"/>
      <c r="U4" s="4"/>
      <c r="V4" s="3"/>
      <c r="W4" s="1"/>
    </row>
    <row r="5" spans="1:36" ht="6" customHeight="1" x14ac:dyDescent="0.25">
      <c r="A5" s="3"/>
      <c r="B5" s="4"/>
      <c r="C5" s="4"/>
      <c r="D5" s="4"/>
      <c r="E5" s="77"/>
      <c r="F5" s="77"/>
      <c r="G5" s="77"/>
      <c r="H5" s="77"/>
      <c r="I5" s="77"/>
      <c r="J5" s="77"/>
      <c r="K5" s="77"/>
      <c r="L5" s="77"/>
      <c r="M5" s="77"/>
      <c r="N5" s="77"/>
      <c r="O5" s="77"/>
      <c r="P5" s="77"/>
      <c r="Q5" s="77"/>
      <c r="R5" s="77"/>
      <c r="S5" s="4"/>
      <c r="T5" s="4"/>
      <c r="U5" s="4"/>
      <c r="V5" s="3"/>
      <c r="W5" s="1"/>
    </row>
    <row r="6" spans="1:36" ht="6" customHeight="1" x14ac:dyDescent="0.25">
      <c r="A6" s="3"/>
      <c r="B6" s="4"/>
      <c r="C6" s="4"/>
      <c r="D6" s="4"/>
      <c r="E6" s="77" t="s">
        <v>7</v>
      </c>
      <c r="F6" s="77"/>
      <c r="G6" s="77"/>
      <c r="H6" s="77"/>
      <c r="I6" s="77"/>
      <c r="J6" s="77"/>
      <c r="K6" s="77"/>
      <c r="L6" s="77"/>
      <c r="M6" s="77"/>
      <c r="N6" s="77"/>
      <c r="O6" s="77"/>
      <c r="P6" s="77"/>
      <c r="Q6" s="77"/>
      <c r="R6" s="77"/>
      <c r="S6" s="116">
        <f>IF(Inicial!G21="","",Inicial!G21)</f>
        <v>2017</v>
      </c>
      <c r="T6" s="116"/>
      <c r="U6" s="116"/>
      <c r="V6" s="8"/>
      <c r="W6" s="1"/>
    </row>
    <row r="7" spans="1:36" x14ac:dyDescent="0.25">
      <c r="A7" s="3"/>
      <c r="B7" s="4"/>
      <c r="C7" s="4"/>
      <c r="D7" s="4"/>
      <c r="E7" s="77"/>
      <c r="F7" s="77"/>
      <c r="G7" s="77"/>
      <c r="H7" s="77"/>
      <c r="I7" s="77"/>
      <c r="J7" s="77"/>
      <c r="K7" s="77"/>
      <c r="L7" s="77"/>
      <c r="M7" s="77"/>
      <c r="N7" s="77"/>
      <c r="O7" s="77"/>
      <c r="P7" s="77"/>
      <c r="Q7" s="77"/>
      <c r="R7" s="77"/>
      <c r="S7" s="116"/>
      <c r="T7" s="116"/>
      <c r="U7" s="116"/>
      <c r="V7" s="3"/>
      <c r="W7" s="1"/>
    </row>
    <row r="8" spans="1:36" ht="15" customHeight="1" x14ac:dyDescent="0.3">
      <c r="A8" s="3"/>
      <c r="B8" s="4"/>
      <c r="C8" s="4"/>
      <c r="D8" s="4"/>
      <c r="E8" s="4"/>
      <c r="F8" s="4"/>
      <c r="G8" s="4"/>
      <c r="H8" s="4"/>
      <c r="I8" s="4"/>
      <c r="J8" s="4"/>
      <c r="K8" s="4"/>
      <c r="L8" s="4"/>
      <c r="M8" s="4"/>
      <c r="N8" s="4"/>
      <c r="O8" s="9"/>
      <c r="P8" s="9"/>
      <c r="Q8" s="3"/>
      <c r="R8" s="3"/>
      <c r="S8" s="3"/>
      <c r="T8" s="3"/>
      <c r="U8" s="3"/>
      <c r="V8" s="3"/>
      <c r="W8" s="1"/>
    </row>
    <row r="9" spans="1:36" ht="15" customHeight="1" x14ac:dyDescent="0.25">
      <c r="A9" s="3"/>
      <c r="B9" s="4"/>
      <c r="C9" s="4"/>
      <c r="D9" s="4"/>
      <c r="E9" s="4"/>
      <c r="F9" s="4"/>
      <c r="G9" s="125" t="s">
        <v>281</v>
      </c>
      <c r="H9" s="125"/>
      <c r="I9" s="125"/>
      <c r="J9" s="125"/>
      <c r="K9" s="125"/>
      <c r="L9" s="125"/>
      <c r="M9" s="125"/>
      <c r="N9" s="125"/>
      <c r="O9" s="125"/>
      <c r="P9" s="125"/>
      <c r="Q9" s="3"/>
      <c r="R9" s="3"/>
      <c r="S9" s="3"/>
      <c r="T9" s="3"/>
      <c r="U9" s="3"/>
      <c r="V9" s="3"/>
      <c r="W9" s="1"/>
    </row>
    <row r="10" spans="1:36" x14ac:dyDescent="0.25">
      <c r="A10" s="3"/>
      <c r="B10" s="4"/>
      <c r="C10" s="4"/>
      <c r="D10" s="4"/>
      <c r="E10" s="4"/>
      <c r="F10" s="4"/>
      <c r="G10" s="125"/>
      <c r="H10" s="125"/>
      <c r="I10" s="125"/>
      <c r="J10" s="125"/>
      <c r="K10" s="125"/>
      <c r="L10" s="125"/>
      <c r="M10" s="125"/>
      <c r="N10" s="125"/>
      <c r="O10" s="125"/>
      <c r="P10" s="125"/>
      <c r="Q10" s="43"/>
      <c r="R10" s="43"/>
      <c r="S10" s="43"/>
      <c r="T10" s="43"/>
      <c r="U10" s="43"/>
      <c r="V10" s="3"/>
      <c r="W10" s="1"/>
    </row>
    <row r="11" spans="1:36" ht="15" customHeight="1" x14ac:dyDescent="0.25">
      <c r="B11" s="3"/>
      <c r="C11" s="3"/>
      <c r="D11" s="3"/>
      <c r="E11" s="3"/>
      <c r="F11" s="3"/>
      <c r="G11" s="3"/>
      <c r="H11" s="3"/>
      <c r="I11" s="3"/>
      <c r="J11" s="3"/>
      <c r="K11" s="3"/>
      <c r="L11" s="3"/>
      <c r="M11" s="3"/>
      <c r="N11" s="3"/>
      <c r="O11" s="3"/>
      <c r="P11" s="3"/>
      <c r="Q11" s="3"/>
      <c r="R11" s="3"/>
      <c r="S11" s="3"/>
      <c r="T11" s="3"/>
      <c r="U11" s="3"/>
      <c r="V11" s="19"/>
    </row>
    <row r="12" spans="1:36" ht="15" customHeight="1" x14ac:dyDescent="0.25">
      <c r="A12" s="19"/>
      <c r="B12" s="19"/>
      <c r="C12" s="122" t="s">
        <v>81</v>
      </c>
      <c r="D12" s="122"/>
      <c r="E12" s="122"/>
      <c r="F12" s="3"/>
      <c r="G12" s="123" t="s">
        <v>77</v>
      </c>
      <c r="H12" s="123"/>
      <c r="I12" s="123"/>
      <c r="J12" s="123"/>
      <c r="K12" s="123"/>
      <c r="L12" s="123"/>
      <c r="M12" s="31"/>
      <c r="N12" s="118" t="s">
        <v>279</v>
      </c>
      <c r="O12" s="118"/>
      <c r="P12" s="118"/>
      <c r="Q12" s="17"/>
      <c r="R12" s="19"/>
      <c r="S12" s="17"/>
      <c r="T12" s="17"/>
      <c r="U12" s="3"/>
      <c r="V12" s="19"/>
      <c r="AJ12" s="74"/>
    </row>
    <row r="13" spans="1:36" ht="15" customHeight="1" x14ac:dyDescent="0.25">
      <c r="A13" s="19"/>
      <c r="B13" s="19"/>
      <c r="C13" s="122"/>
      <c r="D13" s="122"/>
      <c r="E13" s="122"/>
      <c r="F13" s="3"/>
      <c r="G13" s="124"/>
      <c r="H13" s="124"/>
      <c r="I13" s="124"/>
      <c r="J13" s="124"/>
      <c r="K13" s="124"/>
      <c r="L13" s="124"/>
      <c r="M13" s="32"/>
      <c r="N13" s="119" t="s">
        <v>280</v>
      </c>
      <c r="O13" s="119"/>
      <c r="P13" s="119"/>
      <c r="Q13" s="17"/>
      <c r="R13" s="19"/>
      <c r="S13" s="17"/>
      <c r="T13" s="17"/>
      <c r="U13" s="3"/>
      <c r="V13" s="19"/>
      <c r="AJ13" s="74"/>
    </row>
    <row r="14" spans="1:36" ht="6" customHeight="1" x14ac:dyDescent="0.25">
      <c r="A14" s="19"/>
      <c r="B14" s="19"/>
      <c r="C14" s="122"/>
      <c r="D14" s="122"/>
      <c r="E14" s="122"/>
      <c r="F14" s="3"/>
      <c r="G14" s="24"/>
      <c r="H14" s="24"/>
      <c r="I14" s="24"/>
      <c r="J14" s="24"/>
      <c r="K14" s="24"/>
      <c r="L14" s="24"/>
      <c r="M14" s="19"/>
      <c r="N14" s="21"/>
      <c r="O14" s="17"/>
      <c r="P14" s="17"/>
      <c r="Q14" s="17"/>
      <c r="R14" s="19"/>
      <c r="S14" s="17"/>
      <c r="T14" s="17"/>
      <c r="U14" s="3"/>
      <c r="V14" s="19"/>
      <c r="AJ14" s="74"/>
    </row>
    <row r="15" spans="1:36" ht="16.5" customHeight="1" x14ac:dyDescent="0.25">
      <c r="A15" s="19"/>
      <c r="B15" s="19"/>
      <c r="C15" s="122"/>
      <c r="D15" s="122"/>
      <c r="E15" s="122"/>
      <c r="F15" s="33" t="s">
        <v>83</v>
      </c>
      <c r="G15" s="17" t="s">
        <v>14</v>
      </c>
      <c r="H15" s="17"/>
      <c r="I15" s="17"/>
      <c r="J15" s="17"/>
      <c r="K15" s="17"/>
      <c r="L15" s="17"/>
      <c r="M15" s="19"/>
      <c r="N15" s="117">
        <f>IF('Pg1'!E11="","",'Pg1'!E11)</f>
        <v>5</v>
      </c>
      <c r="O15" s="117"/>
      <c r="P15" s="117"/>
      <c r="Q15" s="120" t="str">
        <f>IF(AND(X15="s",N15=""),"Avaliação Obrigatória!",IF(N15="","",IF('Pg1'!B$19="","Apresentar justificativas e descrição!","")))</f>
        <v/>
      </c>
      <c r="R15" s="120"/>
      <c r="S15" s="120"/>
      <c r="T15" s="120"/>
      <c r="U15" s="120"/>
      <c r="V15" s="19"/>
      <c r="W15" s="2">
        <v>1</v>
      </c>
      <c r="X15" s="63" t="str">
        <f>IF(Inicial!$O$19="","",INDEX(Variáveis!$F$4:$AK$30,Inicial!$S$19,W15))</f>
        <v>s</v>
      </c>
      <c r="AJ15" s="74"/>
    </row>
    <row r="16" spans="1:36" ht="16.5" customHeight="1" x14ac:dyDescent="0.25">
      <c r="A16" s="19"/>
      <c r="B16" s="19"/>
      <c r="C16" s="122"/>
      <c r="D16" s="122"/>
      <c r="E16" s="122"/>
      <c r="F16" s="33" t="s">
        <v>84</v>
      </c>
      <c r="G16" s="17" t="s">
        <v>16</v>
      </c>
      <c r="H16" s="17"/>
      <c r="I16" s="17"/>
      <c r="J16" s="17"/>
      <c r="K16" s="17"/>
      <c r="L16" s="17"/>
      <c r="M16" s="19"/>
      <c r="N16" s="117">
        <f>IF('Pg1'!E31="","",'Pg1'!E31)</f>
        <v>5</v>
      </c>
      <c r="O16" s="117"/>
      <c r="P16" s="117"/>
      <c r="Q16" s="120" t="str">
        <f>IF(AND(X16="s",N16=""),"Avaliação Obrigatória!",IF(N16="","",IF('Pg1'!B$39="","Apresentar justificativas e descrição!","")))</f>
        <v/>
      </c>
      <c r="R16" s="120"/>
      <c r="S16" s="120"/>
      <c r="T16" s="120"/>
      <c r="U16" s="120"/>
      <c r="V16" s="19"/>
      <c r="W16" s="2">
        <v>2</v>
      </c>
      <c r="X16" s="63" t="str">
        <f>IF(Inicial!$O$19="","",INDEX(Variáveis!$F$4:$AK$30,Inicial!$S$19,W16))</f>
        <v>s</v>
      </c>
      <c r="AJ16" s="74"/>
    </row>
    <row r="17" spans="1:36" ht="16.5" customHeight="1" x14ac:dyDescent="0.25">
      <c r="A17" s="19"/>
      <c r="B17" s="19"/>
      <c r="C17" s="122"/>
      <c r="D17" s="122"/>
      <c r="E17" s="122"/>
      <c r="F17" s="33" t="s">
        <v>85</v>
      </c>
      <c r="G17" s="17" t="s">
        <v>18</v>
      </c>
      <c r="H17" s="17"/>
      <c r="I17" s="17"/>
      <c r="J17" s="17"/>
      <c r="K17" s="17"/>
      <c r="L17" s="17"/>
      <c r="M17" s="19"/>
      <c r="N17" s="117">
        <f>IF('Pg1'!E51="","",'Pg1'!E51)</f>
        <v>3</v>
      </c>
      <c r="O17" s="117"/>
      <c r="P17" s="117"/>
      <c r="Q17" s="120" t="str">
        <f>IF(AND(X17="s",N17=""),"Avaliação Obrigatória!",IF(N17="","",IF('Pg1'!B$59="","Apresentar justificativas e descrição!","")))</f>
        <v/>
      </c>
      <c r="R17" s="120"/>
      <c r="S17" s="120"/>
      <c r="T17" s="120"/>
      <c r="U17" s="120"/>
      <c r="V17" s="19"/>
      <c r="W17" s="2">
        <v>3</v>
      </c>
      <c r="X17" s="63" t="str">
        <f>IF(Inicial!$O$19="","",INDEX(Variáveis!$F$4:$AK$30,Inicial!$S$19,W17))</f>
        <v>s</v>
      </c>
      <c r="AJ17" s="74"/>
    </row>
    <row r="18" spans="1:36" ht="16.5" customHeight="1" x14ac:dyDescent="0.25">
      <c r="A18" s="19"/>
      <c r="B18" s="19"/>
      <c r="C18" s="122"/>
      <c r="D18" s="122"/>
      <c r="E18" s="122"/>
      <c r="F18" s="33" t="s">
        <v>86</v>
      </c>
      <c r="G18" s="17" t="s">
        <v>20</v>
      </c>
      <c r="H18" s="17"/>
      <c r="I18" s="17"/>
      <c r="J18" s="17"/>
      <c r="K18" s="17"/>
      <c r="L18" s="17"/>
      <c r="M18" s="19"/>
      <c r="N18" s="117">
        <f>IF('Pg1'!E71="","",'Pg1'!E71)</f>
        <v>4</v>
      </c>
      <c r="O18" s="117"/>
      <c r="P18" s="117"/>
      <c r="Q18" s="120" t="str">
        <f>IF(AND(X18="s",N18=""),"Avaliação Obrigatória!",IF(N18="","",IF('Pg1'!B$79="","Apresentar justificativas e descrição!","")))</f>
        <v/>
      </c>
      <c r="R18" s="120"/>
      <c r="S18" s="120"/>
      <c r="T18" s="120"/>
      <c r="U18" s="120"/>
      <c r="V18" s="19"/>
      <c r="W18" s="2">
        <v>4</v>
      </c>
      <c r="X18" s="63" t="str">
        <f>IF(Inicial!$O$19="","",INDEX(Variáveis!$F$4:$AK$30,Inicial!$S$19,W18))</f>
        <v>s</v>
      </c>
      <c r="AJ18" s="74"/>
    </row>
    <row r="19" spans="1:36" ht="16.5" customHeight="1" x14ac:dyDescent="0.25">
      <c r="A19" s="19"/>
      <c r="B19" s="19"/>
      <c r="C19" s="122"/>
      <c r="D19" s="122"/>
      <c r="E19" s="122"/>
      <c r="F19" s="33" t="s">
        <v>87</v>
      </c>
      <c r="G19" s="17" t="s">
        <v>22</v>
      </c>
      <c r="H19" s="17"/>
      <c r="I19" s="17"/>
      <c r="J19" s="17"/>
      <c r="K19" s="17"/>
      <c r="L19" s="17"/>
      <c r="M19" s="19"/>
      <c r="N19" s="117">
        <f>IF('Pg2'!E11="","",'Pg2'!E11)</f>
        <v>4</v>
      </c>
      <c r="O19" s="117"/>
      <c r="P19" s="117"/>
      <c r="Q19" s="120" t="str">
        <f>IF(AND(X19="s",N19=""),"Avaliação Obrigatória!",IF(N19="","",IF('Pg2'!B$19="","Apresentar justificativas e descrição!","")))</f>
        <v/>
      </c>
      <c r="R19" s="120"/>
      <c r="S19" s="120"/>
      <c r="T19" s="120"/>
      <c r="U19" s="120"/>
      <c r="V19" s="19"/>
      <c r="W19" s="2">
        <v>5</v>
      </c>
      <c r="X19" s="63" t="str">
        <f>IF(Inicial!$O$19="","",INDEX(Variáveis!$F$4:$AK$30,Inicial!$S$19,W19))</f>
        <v>s</v>
      </c>
      <c r="AJ19" s="74"/>
    </row>
    <row r="20" spans="1:36" ht="16.5" customHeight="1" x14ac:dyDescent="0.25">
      <c r="A20" s="19"/>
      <c r="B20" s="19"/>
      <c r="C20" s="122"/>
      <c r="D20" s="122"/>
      <c r="E20" s="122"/>
      <c r="F20" s="33" t="s">
        <v>88</v>
      </c>
      <c r="G20" s="17" t="s">
        <v>24</v>
      </c>
      <c r="H20" s="17"/>
      <c r="I20" s="17"/>
      <c r="J20" s="17"/>
      <c r="K20" s="17"/>
      <c r="L20" s="17"/>
      <c r="M20" s="19"/>
      <c r="N20" s="117">
        <f>IF('Pg2'!E31="","",'Pg2'!E31)</f>
        <v>4</v>
      </c>
      <c r="O20" s="117"/>
      <c r="P20" s="117"/>
      <c r="Q20" s="120" t="str">
        <f>IF(AND(X20="s",N20=""),"Avaliação Obrigatória!",IF(N20="","",IF('Pg2'!B$39="","Apresentar justificativas e descrição!","")))</f>
        <v/>
      </c>
      <c r="R20" s="120"/>
      <c r="S20" s="120"/>
      <c r="T20" s="120"/>
      <c r="U20" s="120"/>
      <c r="V20" s="19"/>
      <c r="W20" s="2">
        <v>6</v>
      </c>
      <c r="X20" s="63" t="str">
        <f>IF(Inicial!$O$19="","",INDEX(Variáveis!$F$4:$AK$30,Inicial!$S$19,W20))</f>
        <v>s</v>
      </c>
      <c r="AJ20" s="74"/>
    </row>
    <row r="21" spans="1:36" ht="16.5" customHeight="1" x14ac:dyDescent="0.25">
      <c r="A21" s="19"/>
      <c r="B21" s="19"/>
      <c r="C21" s="122"/>
      <c r="D21" s="122"/>
      <c r="E21" s="122"/>
      <c r="F21" s="33" t="s">
        <v>89</v>
      </c>
      <c r="G21" s="17" t="s">
        <v>26</v>
      </c>
      <c r="H21" s="17"/>
      <c r="I21" s="17"/>
      <c r="J21" s="17"/>
      <c r="K21" s="17"/>
      <c r="L21" s="17"/>
      <c r="M21" s="19"/>
      <c r="N21" s="117">
        <f>IF('Pg2'!E51="","",'Pg2'!E51)</f>
        <v>3</v>
      </c>
      <c r="O21" s="117"/>
      <c r="P21" s="117"/>
      <c r="Q21" s="120" t="str">
        <f>IF(AND(X21="s",N21=""),"Avaliação Obrigatória!",IF(N21="","",IF('Pg2'!B$59="","Apresentar justificativas e descrição!","")))</f>
        <v/>
      </c>
      <c r="R21" s="120"/>
      <c r="S21" s="120"/>
      <c r="T21" s="120"/>
      <c r="U21" s="120"/>
      <c r="V21" s="19"/>
      <c r="W21" s="2">
        <v>7</v>
      </c>
      <c r="X21" s="63" t="str">
        <f>IF(Inicial!$O$19="","",INDEX(Variáveis!$F$4:$AK$30,Inicial!$S$19,W21))</f>
        <v>s</v>
      </c>
      <c r="AJ21" s="74"/>
    </row>
    <row r="22" spans="1:36" ht="16.5" customHeight="1" x14ac:dyDescent="0.25">
      <c r="A22" s="19"/>
      <c r="B22" s="19"/>
      <c r="C22" s="122"/>
      <c r="D22" s="122"/>
      <c r="E22" s="122"/>
      <c r="F22" s="33" t="s">
        <v>90</v>
      </c>
      <c r="G22" s="17" t="s">
        <v>28</v>
      </c>
      <c r="H22" s="17"/>
      <c r="I22" s="17"/>
      <c r="J22" s="17"/>
      <c r="K22" s="17"/>
      <c r="L22" s="17"/>
      <c r="M22" s="19"/>
      <c r="N22" s="117">
        <f>IF('Pg2'!E71="","",'Pg2'!E71)</f>
        <v>3</v>
      </c>
      <c r="O22" s="117"/>
      <c r="P22" s="117"/>
      <c r="Q22" s="120" t="str">
        <f>IF(AND(X22="s",N22=""),"Avaliação Obrigatória!",IF(N22="","",IF('Pg2'!B$79="","Apresentar justificativas e descrição!","")))</f>
        <v/>
      </c>
      <c r="R22" s="120"/>
      <c r="S22" s="120"/>
      <c r="T22" s="120"/>
      <c r="U22" s="120"/>
      <c r="V22" s="19"/>
      <c r="W22" s="2">
        <v>8</v>
      </c>
      <c r="X22" s="63" t="str">
        <f>IF(Inicial!$O$19="","",INDEX(Variáveis!$F$4:$AK$30,Inicial!$S$19,W22))</f>
        <v>s</v>
      </c>
      <c r="AJ22" s="74"/>
    </row>
    <row r="23" spans="1:36" ht="16.5" customHeight="1" x14ac:dyDescent="0.25">
      <c r="A23" s="19"/>
      <c r="B23" s="19"/>
      <c r="C23" s="122"/>
      <c r="D23" s="122"/>
      <c r="E23" s="122"/>
      <c r="F23" s="33" t="s">
        <v>91</v>
      </c>
      <c r="G23" s="17" t="s">
        <v>30</v>
      </c>
      <c r="H23" s="17"/>
      <c r="I23" s="17"/>
      <c r="J23" s="17"/>
      <c r="K23" s="17"/>
      <c r="L23" s="17"/>
      <c r="M23" s="19"/>
      <c r="N23" s="117">
        <f>IF('Pg3'!E11="","",'Pg3'!E11)</f>
        <v>3</v>
      </c>
      <c r="O23" s="117"/>
      <c r="P23" s="117"/>
      <c r="Q23" s="120" t="str">
        <f>IF(AND(X23="s",N23=""),"Avaliação Obrigatória!",IF(N23="","",IF('Pg3'!B$19="","Apresentar justificativas e descrição!","")))</f>
        <v/>
      </c>
      <c r="R23" s="120"/>
      <c r="S23" s="120"/>
      <c r="T23" s="120"/>
      <c r="U23" s="120"/>
      <c r="V23" s="19"/>
      <c r="W23" s="2">
        <v>9</v>
      </c>
      <c r="X23" s="63" t="str">
        <f>IF(Inicial!$O$19="","",INDEX(Variáveis!$F$4:$AK$30,Inicial!$S$19,W23))</f>
        <v>s</v>
      </c>
      <c r="AJ23" s="74"/>
    </row>
    <row r="24" spans="1:36" ht="16.5" customHeight="1" x14ac:dyDescent="0.25">
      <c r="A24" s="19"/>
      <c r="B24" s="19"/>
      <c r="C24" s="122"/>
      <c r="D24" s="122"/>
      <c r="E24" s="122"/>
      <c r="F24" s="33" t="s">
        <v>92</v>
      </c>
      <c r="G24" s="17" t="s">
        <v>32</v>
      </c>
      <c r="H24" s="17"/>
      <c r="I24" s="17"/>
      <c r="J24" s="17"/>
      <c r="K24" s="17"/>
      <c r="L24" s="17"/>
      <c r="M24" s="19"/>
      <c r="N24" s="117">
        <f>IF('Pg3'!E31="","",'Pg3'!E31)</f>
        <v>3</v>
      </c>
      <c r="O24" s="117"/>
      <c r="P24" s="117"/>
      <c r="Q24" s="120" t="str">
        <f>IF(AND(X24="s",N24=""),"Avaliação Obrigatória!",IF(N24="","",IF('Pg3'!B$39="","Apresentar justificativas e descrição!","")))</f>
        <v/>
      </c>
      <c r="R24" s="120"/>
      <c r="S24" s="120"/>
      <c r="T24" s="120"/>
      <c r="U24" s="120"/>
      <c r="V24" s="19"/>
      <c r="W24" s="2">
        <v>10</v>
      </c>
      <c r="X24" s="63" t="str">
        <f>IF(Inicial!$O$19="","",INDEX(Variáveis!$F$4:$AK$30,Inicial!$S$19,W24))</f>
        <v>s</v>
      </c>
      <c r="AJ24" s="74"/>
    </row>
    <row r="25" spans="1:36" ht="15" customHeight="1" thickBot="1" x14ac:dyDescent="0.3">
      <c r="B25" s="25"/>
      <c r="C25" s="26"/>
      <c r="D25" s="26"/>
      <c r="E25" s="26"/>
      <c r="F25" s="26"/>
      <c r="G25" s="26"/>
      <c r="H25" s="26"/>
      <c r="I25" s="26"/>
      <c r="J25" s="26"/>
      <c r="K25" s="26"/>
      <c r="L25" s="26"/>
      <c r="M25" s="26"/>
      <c r="N25" s="26"/>
      <c r="O25" s="26"/>
      <c r="P25" s="26"/>
      <c r="Q25" s="29"/>
      <c r="R25" s="27"/>
      <c r="S25" s="26"/>
      <c r="T25" s="26"/>
      <c r="U25" s="25"/>
      <c r="V25" s="19"/>
      <c r="X25" s="63"/>
    </row>
    <row r="26" spans="1:36" ht="15" customHeight="1" thickTop="1" x14ac:dyDescent="0.25">
      <c r="B26" s="3"/>
      <c r="C26" s="17"/>
      <c r="D26" s="17"/>
      <c r="E26" s="17"/>
      <c r="F26" s="17"/>
      <c r="G26" s="17"/>
      <c r="H26" s="17"/>
      <c r="I26" s="17"/>
      <c r="J26" s="17"/>
      <c r="K26" s="17"/>
      <c r="L26" s="17"/>
      <c r="M26" s="17"/>
      <c r="N26" s="17"/>
      <c r="O26" s="17"/>
      <c r="P26" s="17"/>
      <c r="Q26" s="30"/>
      <c r="R26" s="22"/>
      <c r="S26" s="17"/>
      <c r="T26" s="17"/>
      <c r="U26" s="3"/>
      <c r="V26" s="19"/>
      <c r="X26" s="63"/>
    </row>
    <row r="27" spans="1:36" ht="15" customHeight="1" x14ac:dyDescent="0.25">
      <c r="A27" s="19"/>
      <c r="B27" s="19"/>
      <c r="C27" s="122" t="s">
        <v>82</v>
      </c>
      <c r="D27" s="122"/>
      <c r="E27" s="122"/>
      <c r="F27" s="3"/>
      <c r="G27" s="123" t="s">
        <v>77</v>
      </c>
      <c r="H27" s="123"/>
      <c r="I27" s="123"/>
      <c r="J27" s="123"/>
      <c r="K27" s="123"/>
      <c r="L27" s="123"/>
      <c r="M27" s="31"/>
      <c r="N27" s="118" t="s">
        <v>279</v>
      </c>
      <c r="O27" s="118"/>
      <c r="P27" s="118"/>
      <c r="Q27" s="30"/>
      <c r="R27" s="23"/>
      <c r="S27" s="17"/>
      <c r="T27" s="17"/>
      <c r="U27" s="3"/>
      <c r="V27" s="19"/>
      <c r="X27" s="63"/>
      <c r="AJ27" s="74"/>
    </row>
    <row r="28" spans="1:36" ht="15" customHeight="1" x14ac:dyDescent="0.25">
      <c r="A28" s="19"/>
      <c r="B28" s="19"/>
      <c r="C28" s="122"/>
      <c r="D28" s="122"/>
      <c r="E28" s="122"/>
      <c r="F28" s="3"/>
      <c r="G28" s="124"/>
      <c r="H28" s="124"/>
      <c r="I28" s="124"/>
      <c r="J28" s="124"/>
      <c r="K28" s="124"/>
      <c r="L28" s="124"/>
      <c r="M28" s="32"/>
      <c r="N28" s="119" t="s">
        <v>280</v>
      </c>
      <c r="O28" s="119"/>
      <c r="P28" s="119"/>
      <c r="Q28" s="30"/>
      <c r="R28" s="23"/>
      <c r="S28" s="17"/>
      <c r="T28" s="17"/>
      <c r="U28" s="3"/>
      <c r="V28" s="19"/>
      <c r="X28" s="63"/>
      <c r="AJ28" s="74"/>
    </row>
    <row r="29" spans="1:36" ht="6" customHeight="1" x14ac:dyDescent="0.25">
      <c r="A29" s="19"/>
      <c r="B29" s="19"/>
      <c r="C29" s="122"/>
      <c r="D29" s="122"/>
      <c r="E29" s="122"/>
      <c r="F29" s="3"/>
      <c r="G29" s="28"/>
      <c r="H29" s="28"/>
      <c r="I29" s="28"/>
      <c r="J29" s="28"/>
      <c r="K29" s="28"/>
      <c r="L29" s="28"/>
      <c r="M29" s="19"/>
      <c r="N29" s="21"/>
      <c r="O29" s="17"/>
      <c r="P29" s="17"/>
      <c r="Q29" s="30"/>
      <c r="R29" s="23"/>
      <c r="S29" s="17"/>
      <c r="T29" s="17"/>
      <c r="U29" s="3"/>
      <c r="V29" s="19"/>
      <c r="X29" s="63"/>
      <c r="AJ29" s="74"/>
    </row>
    <row r="30" spans="1:36" ht="16.5" customHeight="1" x14ac:dyDescent="0.25">
      <c r="A30" s="19"/>
      <c r="B30" s="19"/>
      <c r="C30" s="122"/>
      <c r="D30" s="122"/>
      <c r="E30" s="122"/>
      <c r="F30" s="9" t="s">
        <v>93</v>
      </c>
      <c r="G30" s="17" t="s">
        <v>34</v>
      </c>
      <c r="H30" s="17"/>
      <c r="I30" s="17"/>
      <c r="J30" s="17"/>
      <c r="K30" s="17"/>
      <c r="L30" s="17"/>
      <c r="M30" s="19"/>
      <c r="N30" s="117">
        <f>IF('Pg3'!E51="","",'Pg3'!E51)</f>
        <v>3</v>
      </c>
      <c r="O30" s="117"/>
      <c r="P30" s="117"/>
      <c r="Q30" s="120" t="str">
        <f>IF(AND(X30="s",N30=""),"Avaliação Obrigatória!",IF(N30="","",IF('Pg3'!B$59="","Apresentar justificativas e descrição!","")))</f>
        <v/>
      </c>
      <c r="R30" s="120"/>
      <c r="S30" s="120"/>
      <c r="T30" s="120"/>
      <c r="U30" s="120"/>
      <c r="V30" s="19"/>
      <c r="W30" s="2">
        <v>11</v>
      </c>
      <c r="X30" s="63" t="str">
        <f>IF(Inicial!$O$19="","",INDEX(Variáveis!$F$4:$AK$30,Inicial!$S$19,W30))</f>
        <v>s</v>
      </c>
      <c r="AJ30" s="74"/>
    </row>
    <row r="31" spans="1:36" ht="16.5" customHeight="1" x14ac:dyDescent="0.25">
      <c r="A31" s="19"/>
      <c r="B31" s="19"/>
      <c r="C31" s="122"/>
      <c r="D31" s="122"/>
      <c r="E31" s="122"/>
      <c r="F31" s="9" t="s">
        <v>94</v>
      </c>
      <c r="G31" s="17" t="s">
        <v>36</v>
      </c>
      <c r="H31" s="17"/>
      <c r="I31" s="17"/>
      <c r="J31" s="17"/>
      <c r="K31" s="17"/>
      <c r="L31" s="17"/>
      <c r="M31" s="19"/>
      <c r="N31" s="117">
        <f>IF('Pg3'!E71="","",'Pg3'!E71)</f>
        <v>3</v>
      </c>
      <c r="O31" s="117"/>
      <c r="P31" s="117"/>
      <c r="Q31" s="120" t="str">
        <f>IF(AND(X31="s",N31=""),"Avaliação Obrigatória!",IF(N31="","",IF('Pg3'!B$79="","Apresentar justificativas e descrição!","")))</f>
        <v/>
      </c>
      <c r="R31" s="120"/>
      <c r="S31" s="120"/>
      <c r="T31" s="120"/>
      <c r="U31" s="120"/>
      <c r="V31" s="19"/>
      <c r="W31" s="2">
        <v>12</v>
      </c>
      <c r="X31" s="63" t="str">
        <f>IF(Inicial!$O$19="","",INDEX(Variáveis!$F$4:$AK$30,Inicial!$S$19,W31))</f>
        <v>s</v>
      </c>
      <c r="AJ31" s="74"/>
    </row>
    <row r="32" spans="1:36" ht="16.5" customHeight="1" x14ac:dyDescent="0.25">
      <c r="A32" s="19"/>
      <c r="B32" s="19"/>
      <c r="C32" s="122"/>
      <c r="D32" s="122"/>
      <c r="E32" s="122"/>
      <c r="F32" s="9" t="s">
        <v>95</v>
      </c>
      <c r="G32" s="17" t="s">
        <v>38</v>
      </c>
      <c r="H32" s="17"/>
      <c r="I32" s="17"/>
      <c r="J32" s="17"/>
      <c r="K32" s="17"/>
      <c r="L32" s="17"/>
      <c r="M32" s="19"/>
      <c r="N32" s="117">
        <f>IF('Pg4'!E11="","",'Pg4'!E11)</f>
        <v>1</v>
      </c>
      <c r="O32" s="117"/>
      <c r="P32" s="117"/>
      <c r="Q32" s="120" t="str">
        <f>IF(AND(X32="s",N32=""),"Avaliação Obrigatória!",IF(N32="","",IF('Pg4'!B$19="","Apresentar justificativas e descrição!","")))</f>
        <v/>
      </c>
      <c r="R32" s="120"/>
      <c r="S32" s="120"/>
      <c r="T32" s="120"/>
      <c r="U32" s="120"/>
      <c r="V32" s="19"/>
      <c r="W32" s="2">
        <v>13</v>
      </c>
      <c r="X32" s="63" t="str">
        <f>IF(Inicial!$O$19="","",INDEX(Variáveis!$F$4:$AK$30,Inicial!$S$19,W32))</f>
        <v>s</v>
      </c>
      <c r="AJ32" s="74"/>
    </row>
    <row r="33" spans="1:36" ht="16.5" customHeight="1" x14ac:dyDescent="0.25">
      <c r="A33" s="19"/>
      <c r="B33" s="19"/>
      <c r="C33" s="122"/>
      <c r="D33" s="122"/>
      <c r="E33" s="122"/>
      <c r="F33" s="9" t="s">
        <v>96</v>
      </c>
      <c r="G33" s="17" t="s">
        <v>40</v>
      </c>
      <c r="H33" s="17"/>
      <c r="I33" s="17"/>
      <c r="J33" s="17"/>
      <c r="K33" s="17"/>
      <c r="L33" s="17"/>
      <c r="M33" s="19"/>
      <c r="N33" s="117">
        <f>IF('Pg4'!E31="","",'Pg4'!E31)</f>
        <v>5</v>
      </c>
      <c r="O33" s="117"/>
      <c r="P33" s="117"/>
      <c r="Q33" s="120" t="str">
        <f>IF(AND(X33="s",N33=""),"Avaliação Obrigatória!",IF(N33="","",IF('Pg4'!B$39="","Apresentar justificativas e descrição!","")))</f>
        <v/>
      </c>
      <c r="R33" s="120"/>
      <c r="S33" s="120"/>
      <c r="T33" s="120"/>
      <c r="U33" s="120"/>
      <c r="V33" s="19"/>
      <c r="W33" s="2">
        <v>14</v>
      </c>
      <c r="X33" s="63" t="str">
        <f>IF(Inicial!$O$19="","",INDEX(Variáveis!$F$4:$AK$30,Inicial!$S$19,W33))</f>
        <v>s</v>
      </c>
      <c r="AJ33" s="74"/>
    </row>
    <row r="34" spans="1:36" ht="16.5" customHeight="1" x14ac:dyDescent="0.25">
      <c r="A34" s="19"/>
      <c r="B34" s="19"/>
      <c r="C34" s="122"/>
      <c r="D34" s="122"/>
      <c r="E34" s="122"/>
      <c r="F34" s="9" t="s">
        <v>97</v>
      </c>
      <c r="G34" s="17" t="s">
        <v>42</v>
      </c>
      <c r="H34" s="17"/>
      <c r="I34" s="17"/>
      <c r="J34" s="17"/>
      <c r="K34" s="17"/>
      <c r="L34" s="17"/>
      <c r="M34" s="19"/>
      <c r="N34" s="117">
        <f>IF('Pg4'!E51="","",'Pg4'!E51)</f>
        <v>4</v>
      </c>
      <c r="O34" s="117"/>
      <c r="P34" s="117"/>
      <c r="Q34" s="120" t="str">
        <f>IF(AND(X34="s",N34=""),"Avaliação Obrigatória!",IF(N34="","",IF('Pg4'!B$59="","Apresentar justificativas e descrição!","")))</f>
        <v/>
      </c>
      <c r="R34" s="120"/>
      <c r="S34" s="120"/>
      <c r="T34" s="120"/>
      <c r="U34" s="120"/>
      <c r="V34" s="19"/>
      <c r="W34" s="2">
        <v>15</v>
      </c>
      <c r="X34" s="63" t="str">
        <f>IF(Inicial!$O$19="","",INDEX(Variáveis!$F$4:$AK$30,Inicial!$S$19,W34))</f>
        <v>s</v>
      </c>
      <c r="AJ34" s="74"/>
    </row>
    <row r="35" spans="1:36" ht="16.5" customHeight="1" x14ac:dyDescent="0.25">
      <c r="A35" s="19"/>
      <c r="B35" s="19"/>
      <c r="C35" s="122"/>
      <c r="D35" s="122"/>
      <c r="E35" s="122"/>
      <c r="F35" s="9" t="s">
        <v>98</v>
      </c>
      <c r="G35" s="17" t="s">
        <v>44</v>
      </c>
      <c r="H35" s="17"/>
      <c r="I35" s="17"/>
      <c r="J35" s="17"/>
      <c r="K35" s="17"/>
      <c r="L35" s="17"/>
      <c r="M35" s="19"/>
      <c r="N35" s="117">
        <f>IF('Pg4'!E71="","",'Pg4'!E71)</f>
        <v>3</v>
      </c>
      <c r="O35" s="117"/>
      <c r="P35" s="117"/>
      <c r="Q35" s="120" t="str">
        <f>IF(AND(X35="s",N35=""),"Avaliação Obrigatória!",IF(N35="","",IF('Pg4'!B$79="","Apresentar justificativas e descrição!","")))</f>
        <v/>
      </c>
      <c r="R35" s="120"/>
      <c r="S35" s="120"/>
      <c r="T35" s="120"/>
      <c r="U35" s="120"/>
      <c r="V35" s="19"/>
      <c r="W35" s="2">
        <v>16</v>
      </c>
      <c r="X35" s="63" t="str">
        <f>IF(Inicial!$O$19="","",INDEX(Variáveis!$F$4:$AK$30,Inicial!$S$19,W35))</f>
        <v>s</v>
      </c>
      <c r="AJ35" s="74"/>
    </row>
    <row r="36" spans="1:36" ht="16.5" customHeight="1" x14ac:dyDescent="0.25">
      <c r="A36" s="19"/>
      <c r="B36" s="19"/>
      <c r="C36" s="122"/>
      <c r="D36" s="122"/>
      <c r="E36" s="122"/>
      <c r="F36" s="9" t="s">
        <v>99</v>
      </c>
      <c r="G36" s="17" t="s">
        <v>46</v>
      </c>
      <c r="H36" s="17"/>
      <c r="I36" s="17"/>
      <c r="J36" s="17"/>
      <c r="K36" s="17"/>
      <c r="L36" s="17"/>
      <c r="M36" s="19"/>
      <c r="N36" s="117">
        <f>IF('Pg5'!E11="","",'Pg5'!E11)</f>
        <v>4</v>
      </c>
      <c r="O36" s="117"/>
      <c r="P36" s="117"/>
      <c r="Q36" s="120" t="str">
        <f>IF(AND(X36="s",N36=""),"Avaliação Obrigatória!",IF(N36="","",IF('Pg5'!B$19="","Apresentar justificativas e descrição!","")))</f>
        <v/>
      </c>
      <c r="R36" s="120"/>
      <c r="S36" s="120"/>
      <c r="T36" s="120"/>
      <c r="U36" s="120"/>
      <c r="V36" s="19"/>
      <c r="W36" s="2">
        <v>17</v>
      </c>
      <c r="X36" s="63" t="str">
        <f>IF(Inicial!$O$19="","",INDEX(Variáveis!$F$4:$AK$30,Inicial!$S$19,W36))</f>
        <v>s</v>
      </c>
      <c r="AJ36" s="74"/>
    </row>
    <row r="37" spans="1:36" ht="16.5" customHeight="1" x14ac:dyDescent="0.25">
      <c r="A37" s="19"/>
      <c r="B37" s="19"/>
      <c r="C37" s="122"/>
      <c r="D37" s="122"/>
      <c r="E37" s="122"/>
      <c r="F37" s="9" t="s">
        <v>100</v>
      </c>
      <c r="G37" s="17" t="s">
        <v>48</v>
      </c>
      <c r="H37" s="17"/>
      <c r="I37" s="17"/>
      <c r="J37" s="17"/>
      <c r="K37" s="17"/>
      <c r="L37" s="17"/>
      <c r="M37" s="19"/>
      <c r="N37" s="117">
        <f>IF('Pg5'!E31="","",'Pg5'!E31)</f>
        <v>3</v>
      </c>
      <c r="O37" s="117"/>
      <c r="P37" s="117"/>
      <c r="Q37" s="120" t="str">
        <f>IF(AND(X37="s",N37=""),"Avaliação Obrigatória!",IF(N37="","",IF('Pg5'!B$39="","Apresentar justificativas e descrição!","")))</f>
        <v/>
      </c>
      <c r="R37" s="120"/>
      <c r="S37" s="120"/>
      <c r="T37" s="120"/>
      <c r="U37" s="120"/>
      <c r="V37" s="19"/>
      <c r="W37" s="2">
        <v>18</v>
      </c>
      <c r="X37" s="63" t="str">
        <f>IF(Inicial!$O$19="","",INDEX(Variáveis!$F$4:$AK$30,Inicial!$S$19,W37))</f>
        <v>s</v>
      </c>
      <c r="AJ37" s="74"/>
    </row>
    <row r="38" spans="1:36" ht="15" customHeight="1" thickBot="1" x14ac:dyDescent="0.3">
      <c r="B38" s="25"/>
      <c r="C38" s="26"/>
      <c r="D38" s="26"/>
      <c r="E38" s="26"/>
      <c r="F38" s="26"/>
      <c r="G38" s="26"/>
      <c r="H38" s="26"/>
      <c r="I38" s="26"/>
      <c r="J38" s="26"/>
      <c r="K38" s="26"/>
      <c r="L38" s="26"/>
      <c r="M38" s="26"/>
      <c r="N38" s="26"/>
      <c r="O38" s="26"/>
      <c r="P38" s="26"/>
      <c r="Q38" s="29"/>
      <c r="R38" s="27"/>
      <c r="S38" s="26"/>
      <c r="T38" s="26"/>
      <c r="U38" s="25"/>
      <c r="V38" s="19"/>
      <c r="X38" s="63"/>
    </row>
    <row r="39" spans="1:36" ht="15" customHeight="1" thickTop="1" x14ac:dyDescent="0.25">
      <c r="B39" s="3"/>
      <c r="C39" s="17"/>
      <c r="D39" s="17"/>
      <c r="E39" s="17"/>
      <c r="F39" s="17"/>
      <c r="G39" s="17"/>
      <c r="H39" s="17"/>
      <c r="I39" s="17"/>
      <c r="J39" s="17"/>
      <c r="K39" s="17"/>
      <c r="L39" s="17"/>
      <c r="M39" s="17"/>
      <c r="N39" s="17"/>
      <c r="O39" s="17"/>
      <c r="P39" s="17"/>
      <c r="Q39" s="30"/>
      <c r="R39" s="22"/>
      <c r="S39" s="17"/>
      <c r="T39" s="17"/>
      <c r="U39" s="3"/>
      <c r="V39" s="19"/>
      <c r="X39" s="63"/>
    </row>
    <row r="40" spans="1:36" ht="15" customHeight="1" x14ac:dyDescent="0.25">
      <c r="A40" s="19"/>
      <c r="B40" s="19"/>
      <c r="C40" s="122" t="s">
        <v>114</v>
      </c>
      <c r="D40" s="122"/>
      <c r="E40" s="122"/>
      <c r="F40" s="3"/>
      <c r="G40" s="123" t="s">
        <v>77</v>
      </c>
      <c r="H40" s="123"/>
      <c r="I40" s="123"/>
      <c r="J40" s="123"/>
      <c r="K40" s="123"/>
      <c r="L40" s="123"/>
      <c r="M40" s="31"/>
      <c r="N40" s="118" t="s">
        <v>279</v>
      </c>
      <c r="O40" s="118"/>
      <c r="P40" s="118"/>
      <c r="Q40" s="30"/>
      <c r="R40" s="23"/>
      <c r="S40" s="17"/>
      <c r="T40" s="17"/>
      <c r="U40" s="3"/>
      <c r="V40" s="19"/>
      <c r="X40" s="63"/>
      <c r="AJ40" s="74"/>
    </row>
    <row r="41" spans="1:36" ht="15" customHeight="1" x14ac:dyDescent="0.25">
      <c r="A41" s="19"/>
      <c r="B41" s="19"/>
      <c r="C41" s="122"/>
      <c r="D41" s="122"/>
      <c r="E41" s="122"/>
      <c r="F41" s="3"/>
      <c r="G41" s="124"/>
      <c r="H41" s="124"/>
      <c r="I41" s="124"/>
      <c r="J41" s="124"/>
      <c r="K41" s="124"/>
      <c r="L41" s="124"/>
      <c r="M41" s="32"/>
      <c r="N41" s="119" t="s">
        <v>280</v>
      </c>
      <c r="O41" s="119"/>
      <c r="P41" s="119"/>
      <c r="Q41" s="30"/>
      <c r="R41" s="23"/>
      <c r="S41" s="17"/>
      <c r="T41" s="17"/>
      <c r="U41" s="3"/>
      <c r="V41" s="19"/>
      <c r="X41" s="63"/>
      <c r="AJ41" s="74"/>
    </row>
    <row r="42" spans="1:36" ht="6" customHeight="1" x14ac:dyDescent="0.25">
      <c r="A42" s="19"/>
      <c r="B42" s="19"/>
      <c r="C42" s="122"/>
      <c r="D42" s="122"/>
      <c r="E42" s="122"/>
      <c r="F42" s="3"/>
      <c r="G42" s="28"/>
      <c r="H42" s="28"/>
      <c r="I42" s="28"/>
      <c r="J42" s="28"/>
      <c r="K42" s="28"/>
      <c r="L42" s="28"/>
      <c r="M42" s="19"/>
      <c r="N42" s="21"/>
      <c r="O42" s="17"/>
      <c r="P42" s="17"/>
      <c r="Q42" s="30"/>
      <c r="R42" s="23"/>
      <c r="S42" s="17"/>
      <c r="T42" s="17"/>
      <c r="U42" s="3"/>
      <c r="V42" s="19"/>
      <c r="X42" s="63"/>
      <c r="AJ42" s="74"/>
    </row>
    <row r="43" spans="1:36" ht="16.5" customHeight="1" x14ac:dyDescent="0.25">
      <c r="A43" s="19"/>
      <c r="B43" s="19"/>
      <c r="C43" s="122"/>
      <c r="D43" s="122"/>
      <c r="E43" s="122"/>
      <c r="F43" s="9" t="s">
        <v>101</v>
      </c>
      <c r="G43" s="17" t="s">
        <v>50</v>
      </c>
      <c r="H43" s="17"/>
      <c r="I43" s="17"/>
      <c r="J43" s="17"/>
      <c r="K43" s="17"/>
      <c r="L43" s="17"/>
      <c r="M43" s="19"/>
      <c r="N43" s="117">
        <f>IF('Pg5'!E51="","",'Pg5'!E51)</f>
        <v>3</v>
      </c>
      <c r="O43" s="117"/>
      <c r="P43" s="117"/>
      <c r="Q43" s="120" t="str">
        <f>IF(AND(X43="s",N43=""),"Avaliação Obrigatória!",IF(N43="","",IF('Pg5'!B$60="","Apresentar justificativas e descrição!","")))</f>
        <v/>
      </c>
      <c r="R43" s="120"/>
      <c r="S43" s="120"/>
      <c r="T43" s="120"/>
      <c r="U43" s="120"/>
      <c r="V43" s="19"/>
      <c r="W43" s="2">
        <v>19</v>
      </c>
      <c r="X43" s="63" t="str">
        <f>IF(Inicial!$O$19="","",INDEX(Variáveis!$F$4:$AK$30,Inicial!$S$19,W43))</f>
        <v>s</v>
      </c>
      <c r="AJ43" s="74"/>
    </row>
    <row r="44" spans="1:36" ht="16.5" customHeight="1" x14ac:dyDescent="0.25">
      <c r="A44" s="19"/>
      <c r="B44" s="19"/>
      <c r="C44" s="122"/>
      <c r="D44" s="122"/>
      <c r="E44" s="122"/>
      <c r="F44" s="9" t="s">
        <v>102</v>
      </c>
      <c r="G44" s="17" t="s">
        <v>52</v>
      </c>
      <c r="H44" s="17"/>
      <c r="I44" s="17"/>
      <c r="J44" s="17"/>
      <c r="K44" s="17"/>
      <c r="L44" s="17"/>
      <c r="M44" s="19"/>
      <c r="N44" s="117">
        <f>IF('Pg5'!E72="","",'Pg5'!E72)</f>
        <v>4</v>
      </c>
      <c r="O44" s="117"/>
      <c r="P44" s="117"/>
      <c r="Q44" s="120" t="str">
        <f>IF(AND(X44="s",N44=""),"Avaliação Obrigatória!",IF(N44="","",IF('Pg5'!B$80="","Apresentar justificativas e descrição!","")))</f>
        <v/>
      </c>
      <c r="R44" s="120"/>
      <c r="S44" s="120"/>
      <c r="T44" s="120"/>
      <c r="U44" s="120"/>
      <c r="V44" s="19"/>
      <c r="W44" s="2">
        <v>20</v>
      </c>
      <c r="X44" s="63" t="str">
        <f>IF(Inicial!$O$19="","",INDEX(Variáveis!$F$4:$AK$30,Inicial!$S$19,W44))</f>
        <v>s</v>
      </c>
      <c r="AJ44" s="74"/>
    </row>
    <row r="45" spans="1:36" ht="16.5" customHeight="1" x14ac:dyDescent="0.25">
      <c r="A45" s="19"/>
      <c r="B45" s="19"/>
      <c r="C45" s="122"/>
      <c r="D45" s="122"/>
      <c r="E45" s="122"/>
      <c r="F45" s="9" t="s">
        <v>116</v>
      </c>
      <c r="G45" s="17" t="s">
        <v>54</v>
      </c>
      <c r="H45" s="17"/>
      <c r="I45" s="17"/>
      <c r="J45" s="17"/>
      <c r="K45" s="17"/>
      <c r="L45" s="17"/>
      <c r="M45" s="19"/>
      <c r="N45" s="117">
        <f>IF('Pg6'!E11="","",'Pg6'!E11)</f>
        <v>4</v>
      </c>
      <c r="O45" s="117"/>
      <c r="P45" s="117"/>
      <c r="Q45" s="120" t="str">
        <f>IF(AND(X45="s",N45=""),"Avaliação Obrigatória!",IF(N45="","",IF('Pg6'!B$19="","Apresentar justificativas e descrição!","")))</f>
        <v/>
      </c>
      <c r="R45" s="120"/>
      <c r="S45" s="120"/>
      <c r="T45" s="120"/>
      <c r="U45" s="120"/>
      <c r="V45" s="19"/>
      <c r="W45" s="2">
        <v>21</v>
      </c>
      <c r="X45" s="63" t="str">
        <f>IF(Inicial!$O$19="","",INDEX(Variáveis!$F$4:$AK$30,Inicial!$S$19,W45))</f>
        <v>s</v>
      </c>
      <c r="AJ45" s="74"/>
    </row>
    <row r="46" spans="1:36" ht="16.5" customHeight="1" x14ac:dyDescent="0.25">
      <c r="A46" s="19"/>
      <c r="B46" s="19"/>
      <c r="C46" s="122"/>
      <c r="D46" s="122"/>
      <c r="E46" s="122"/>
      <c r="F46" s="9" t="s">
        <v>103</v>
      </c>
      <c r="G46" s="17" t="s">
        <v>56</v>
      </c>
      <c r="H46" s="17"/>
      <c r="I46" s="17"/>
      <c r="J46" s="17"/>
      <c r="K46" s="17"/>
      <c r="L46" s="17"/>
      <c r="M46" s="19"/>
      <c r="N46" s="117">
        <f>IF('Pg6'!E31="","",'Pg6'!E31)</f>
        <v>4</v>
      </c>
      <c r="O46" s="117"/>
      <c r="P46" s="117"/>
      <c r="Q46" s="120" t="str">
        <f>IF(AND(X46="s",N46=""),"Avaliação Obrigatória!",IF(N46="","",IF('Pg6'!B$39="","Apresentar justificativas e descrição!","")))</f>
        <v/>
      </c>
      <c r="R46" s="120"/>
      <c r="S46" s="120"/>
      <c r="T46" s="120"/>
      <c r="U46" s="120"/>
      <c r="V46" s="19"/>
      <c r="W46" s="2">
        <v>22</v>
      </c>
      <c r="X46" s="63" t="str">
        <f>IF(Inicial!$O$19="","",INDEX(Variáveis!$F$4:$AK$30,Inicial!$S$19,W46))</f>
        <v>s</v>
      </c>
      <c r="AJ46" s="74"/>
    </row>
    <row r="47" spans="1:36" ht="16.5" customHeight="1" x14ac:dyDescent="0.25">
      <c r="A47" s="19"/>
      <c r="B47" s="19"/>
      <c r="C47" s="122"/>
      <c r="D47" s="122"/>
      <c r="E47" s="122"/>
      <c r="F47" s="9" t="s">
        <v>104</v>
      </c>
      <c r="G47" s="17" t="s">
        <v>58</v>
      </c>
      <c r="H47" s="17"/>
      <c r="I47" s="17"/>
      <c r="J47" s="17"/>
      <c r="K47" s="17"/>
      <c r="L47" s="17"/>
      <c r="M47" s="19"/>
      <c r="N47" s="117">
        <f>IF('Pg6'!E51="","",'Pg6'!E51)</f>
        <v>3</v>
      </c>
      <c r="O47" s="117"/>
      <c r="P47" s="117"/>
      <c r="Q47" s="120" t="str">
        <f>IF(AND(X47="s",N47=""),"Avaliação Obrigatória!",IF(N47="","",IF('Pg6'!B$59="","Apresentar justificativas e descrição!","")))</f>
        <v/>
      </c>
      <c r="R47" s="120"/>
      <c r="S47" s="120"/>
      <c r="T47" s="120"/>
      <c r="U47" s="120"/>
      <c r="V47" s="19"/>
      <c r="W47" s="2">
        <v>23</v>
      </c>
      <c r="X47" s="63" t="str">
        <f>IF(Inicial!$O$19="","",INDEX(Variáveis!$F$4:$AK$30,Inicial!$S$19,W47))</f>
        <v>s</v>
      </c>
      <c r="AJ47" s="74"/>
    </row>
    <row r="48" spans="1:36" ht="16.5" customHeight="1" x14ac:dyDescent="0.25">
      <c r="A48" s="19"/>
      <c r="B48" s="19"/>
      <c r="C48" s="122"/>
      <c r="D48" s="122"/>
      <c r="E48" s="122"/>
      <c r="F48" s="9" t="s">
        <v>105</v>
      </c>
      <c r="G48" s="17" t="s">
        <v>60</v>
      </c>
      <c r="H48" s="17"/>
      <c r="I48" s="17"/>
      <c r="J48" s="17"/>
      <c r="K48" s="17"/>
      <c r="L48" s="17"/>
      <c r="M48" s="19"/>
      <c r="N48" s="117">
        <f>IF('Pg6'!E71="","",'Pg6'!E71)</f>
        <v>2</v>
      </c>
      <c r="O48" s="117"/>
      <c r="P48" s="117"/>
      <c r="Q48" s="120" t="str">
        <f>IF(AND(X48="s",N48=""),"Avaliação Obrigatória!",IF(N48="","",IF('Pg6'!B$79="","Apresentar justificativas e descrição!","")))</f>
        <v/>
      </c>
      <c r="R48" s="120"/>
      <c r="S48" s="120"/>
      <c r="T48" s="120"/>
      <c r="U48" s="120"/>
      <c r="V48" s="19"/>
      <c r="W48" s="2">
        <v>24</v>
      </c>
      <c r="X48" s="63" t="str">
        <f>IF(Inicial!$O$19="","",INDEX(Variáveis!$F$4:$AK$30,Inicial!$S$19,W48))</f>
        <v>s</v>
      </c>
      <c r="AJ48" s="74"/>
    </row>
    <row r="49" spans="1:36" ht="15" customHeight="1" thickBot="1" x14ac:dyDescent="0.3">
      <c r="B49" s="25"/>
      <c r="C49" s="26"/>
      <c r="D49" s="26"/>
      <c r="E49" s="26"/>
      <c r="F49" s="26"/>
      <c r="G49" s="26"/>
      <c r="H49" s="26"/>
      <c r="I49" s="26"/>
      <c r="J49" s="26"/>
      <c r="K49" s="26"/>
      <c r="L49" s="26"/>
      <c r="M49" s="26"/>
      <c r="N49" s="26"/>
      <c r="O49" s="26"/>
      <c r="P49" s="26"/>
      <c r="Q49" s="29"/>
      <c r="R49" s="27"/>
      <c r="S49" s="26"/>
      <c r="T49" s="26"/>
      <c r="U49" s="25"/>
      <c r="V49" s="19"/>
      <c r="X49" s="63"/>
    </row>
    <row r="50" spans="1:36" ht="15" customHeight="1" thickTop="1" x14ac:dyDescent="0.25">
      <c r="B50" s="3"/>
      <c r="C50" s="17"/>
      <c r="D50" s="17"/>
      <c r="E50" s="17"/>
      <c r="F50" s="17"/>
      <c r="G50" s="17"/>
      <c r="H50" s="17"/>
      <c r="I50" s="17"/>
      <c r="J50" s="17"/>
      <c r="K50" s="17"/>
      <c r="L50" s="17"/>
      <c r="M50" s="17"/>
      <c r="N50" s="17"/>
      <c r="O50" s="17"/>
      <c r="P50" s="17"/>
      <c r="Q50" s="30"/>
      <c r="R50" s="22"/>
      <c r="S50" s="17"/>
      <c r="T50" s="17"/>
      <c r="U50" s="3"/>
      <c r="V50" s="19"/>
      <c r="X50" s="63"/>
    </row>
    <row r="51" spans="1:36" ht="15" customHeight="1" x14ac:dyDescent="0.25">
      <c r="A51" s="19"/>
      <c r="B51" s="19"/>
      <c r="C51" s="122" t="s">
        <v>115</v>
      </c>
      <c r="D51" s="122"/>
      <c r="E51" s="122"/>
      <c r="F51" s="3"/>
      <c r="G51" s="123" t="s">
        <v>77</v>
      </c>
      <c r="H51" s="123"/>
      <c r="I51" s="123"/>
      <c r="J51" s="123"/>
      <c r="K51" s="123"/>
      <c r="L51" s="123"/>
      <c r="M51" s="31"/>
      <c r="N51" s="118" t="s">
        <v>279</v>
      </c>
      <c r="O51" s="118"/>
      <c r="P51" s="118"/>
      <c r="Q51" s="17"/>
      <c r="R51" s="23"/>
      <c r="S51" s="17"/>
      <c r="T51" s="17"/>
      <c r="U51" s="3"/>
      <c r="V51" s="19"/>
      <c r="X51" s="63"/>
      <c r="AJ51" s="74"/>
    </row>
    <row r="52" spans="1:36" ht="15" customHeight="1" x14ac:dyDescent="0.25">
      <c r="A52" s="19"/>
      <c r="B52" s="19"/>
      <c r="C52" s="122"/>
      <c r="D52" s="122"/>
      <c r="E52" s="122"/>
      <c r="F52" s="3"/>
      <c r="G52" s="124"/>
      <c r="H52" s="124"/>
      <c r="I52" s="124"/>
      <c r="J52" s="124"/>
      <c r="K52" s="124"/>
      <c r="L52" s="124"/>
      <c r="M52" s="32"/>
      <c r="N52" s="119" t="s">
        <v>280</v>
      </c>
      <c r="O52" s="119"/>
      <c r="P52" s="119"/>
      <c r="Q52" s="17"/>
      <c r="R52" s="23"/>
      <c r="S52" s="17"/>
      <c r="T52" s="17"/>
      <c r="U52" s="3"/>
      <c r="V52" s="19"/>
      <c r="X52" s="63"/>
      <c r="AJ52" s="74"/>
    </row>
    <row r="53" spans="1:36" ht="6" customHeight="1" x14ac:dyDescent="0.25">
      <c r="A53" s="19"/>
      <c r="B53" s="19"/>
      <c r="C53" s="122"/>
      <c r="D53" s="122"/>
      <c r="E53" s="122"/>
      <c r="F53" s="3"/>
      <c r="G53" s="28"/>
      <c r="H53" s="28"/>
      <c r="I53" s="28"/>
      <c r="J53" s="28"/>
      <c r="K53" s="28"/>
      <c r="L53" s="28"/>
      <c r="M53" s="19"/>
      <c r="N53" s="21"/>
      <c r="O53" s="17"/>
      <c r="P53" s="17"/>
      <c r="Q53" s="17"/>
      <c r="R53" s="23"/>
      <c r="S53" s="17"/>
      <c r="T53" s="17"/>
      <c r="U53" s="3"/>
      <c r="V53" s="19"/>
      <c r="X53" s="63"/>
      <c r="AJ53" s="74"/>
    </row>
    <row r="54" spans="1:36" ht="16.5" customHeight="1" x14ac:dyDescent="0.25">
      <c r="A54" s="19"/>
      <c r="B54" s="19"/>
      <c r="C54" s="122"/>
      <c r="D54" s="122"/>
      <c r="E54" s="122"/>
      <c r="F54" s="9" t="s">
        <v>106</v>
      </c>
      <c r="G54" s="17" t="s">
        <v>62</v>
      </c>
      <c r="H54" s="17"/>
      <c r="I54" s="17"/>
      <c r="J54" s="17"/>
      <c r="K54" s="17"/>
      <c r="L54" s="17"/>
      <c r="M54" s="19"/>
      <c r="N54" s="117">
        <f>IF('Pg7'!E11="","",'Pg7'!E11)</f>
        <v>5</v>
      </c>
      <c r="O54" s="117"/>
      <c r="P54" s="117"/>
      <c r="Q54" s="120" t="str">
        <f>IF(AND(X54="s",N54=""),"Avaliação Obrigatória!",IF(N54="","",IF('Pg7'!B$19="","Apresentar justificativas e descrição!","")))</f>
        <v/>
      </c>
      <c r="R54" s="120"/>
      <c r="S54" s="120"/>
      <c r="T54" s="120"/>
      <c r="U54" s="120"/>
      <c r="V54" s="19"/>
      <c r="W54" s="2">
        <v>25</v>
      </c>
      <c r="X54" s="63" t="str">
        <f>IF(Inicial!$O$19="","",INDEX(Variáveis!$F$4:$AK$30,Inicial!$S$19,W54))</f>
        <v>s</v>
      </c>
      <c r="AJ54" s="74"/>
    </row>
    <row r="55" spans="1:36" ht="16.5" customHeight="1" x14ac:dyDescent="0.25">
      <c r="A55" s="19"/>
      <c r="B55" s="19"/>
      <c r="C55" s="122"/>
      <c r="D55" s="122"/>
      <c r="E55" s="122"/>
      <c r="F55" s="9" t="s">
        <v>107</v>
      </c>
      <c r="G55" s="17" t="s">
        <v>64</v>
      </c>
      <c r="H55" s="17"/>
      <c r="I55" s="17"/>
      <c r="J55" s="17"/>
      <c r="K55" s="17"/>
      <c r="L55" s="17"/>
      <c r="M55" s="19"/>
      <c r="N55" s="117">
        <f>IF('Pg7'!E31="","",'Pg7'!E31)</f>
        <v>4</v>
      </c>
      <c r="O55" s="117"/>
      <c r="P55" s="117"/>
      <c r="Q55" s="120" t="str">
        <f>IF(AND(X55="s",N55=""),"Avaliação Obrigatória!",IF(N55="","",IF('Pg7'!B$39="","Apresentar justificativas e descrição!","")))</f>
        <v/>
      </c>
      <c r="R55" s="120"/>
      <c r="S55" s="120"/>
      <c r="T55" s="120"/>
      <c r="U55" s="120"/>
      <c r="V55" s="19"/>
      <c r="W55" s="2">
        <v>26</v>
      </c>
      <c r="X55" s="63" t="str">
        <f>IF(Inicial!$O$19="","",INDEX(Variáveis!$F$4:$AK$30,Inicial!$S$19,W55))</f>
        <v>s</v>
      </c>
      <c r="AJ55" s="74"/>
    </row>
    <row r="56" spans="1:36" ht="16.5" customHeight="1" x14ac:dyDescent="0.25">
      <c r="A56" s="19"/>
      <c r="B56" s="19"/>
      <c r="C56" s="122"/>
      <c r="D56" s="122"/>
      <c r="E56" s="122"/>
      <c r="F56" s="9" t="s">
        <v>108</v>
      </c>
      <c r="G56" s="17" t="s">
        <v>66</v>
      </c>
      <c r="H56" s="17"/>
      <c r="I56" s="17"/>
      <c r="J56" s="17"/>
      <c r="K56" s="17"/>
      <c r="L56" s="17"/>
      <c r="M56" s="19"/>
      <c r="N56" s="117">
        <f>IF('Pg7'!E51="","",'Pg7'!E51)</f>
        <v>4</v>
      </c>
      <c r="O56" s="117"/>
      <c r="P56" s="117"/>
      <c r="Q56" s="120" t="str">
        <f>IF(AND(X56="s",N56=""),"Avaliação Obrigatória!",IF(N56="","",IF('Pg7'!B$59="","Apresentar justificativas e descrição!","")))</f>
        <v/>
      </c>
      <c r="R56" s="120"/>
      <c r="S56" s="120"/>
      <c r="T56" s="120"/>
      <c r="U56" s="120"/>
      <c r="V56" s="19"/>
      <c r="W56" s="2">
        <v>27</v>
      </c>
      <c r="X56" s="63" t="str">
        <f>IF(Inicial!$O$19="","",INDEX(Variáveis!$F$4:$AK$30,Inicial!$S$19,W56))</f>
        <v>s</v>
      </c>
      <c r="AJ56" s="74"/>
    </row>
    <row r="57" spans="1:36" ht="16.5" customHeight="1" x14ac:dyDescent="0.25">
      <c r="A57" s="19"/>
      <c r="B57" s="19"/>
      <c r="C57" s="122"/>
      <c r="D57" s="122"/>
      <c r="E57" s="122"/>
      <c r="F57" s="9" t="s">
        <v>109</v>
      </c>
      <c r="G57" s="17" t="s">
        <v>68</v>
      </c>
      <c r="H57" s="17"/>
      <c r="I57" s="17"/>
      <c r="J57" s="17"/>
      <c r="K57" s="17"/>
      <c r="L57" s="17"/>
      <c r="M57" s="19"/>
      <c r="N57" s="117">
        <f>IF('Pg7'!E71="","",'Pg7'!E71)</f>
        <v>4</v>
      </c>
      <c r="O57" s="117"/>
      <c r="P57" s="117"/>
      <c r="Q57" s="120" t="str">
        <f>IF(AND(X57="s",N57=""),"Avaliação Obrigatória!",IF(N57="","",IF('Pg7'!B$79="","Apresentar justificativas e descrição!","")))</f>
        <v/>
      </c>
      <c r="R57" s="120"/>
      <c r="S57" s="120"/>
      <c r="T57" s="120"/>
      <c r="U57" s="120"/>
      <c r="V57" s="19"/>
      <c r="W57" s="2">
        <v>28</v>
      </c>
      <c r="X57" s="63" t="str">
        <f>IF(Inicial!$O$19="","",INDEX(Variáveis!$F$4:$AK$30,Inicial!$S$19,W57))</f>
        <v>s</v>
      </c>
      <c r="AJ57" s="74"/>
    </row>
    <row r="58" spans="1:36" ht="16.5" customHeight="1" x14ac:dyDescent="0.25">
      <c r="A58" s="19"/>
      <c r="B58" s="19"/>
      <c r="C58" s="122"/>
      <c r="D58" s="122"/>
      <c r="E58" s="122"/>
      <c r="F58" s="9" t="s">
        <v>110</v>
      </c>
      <c r="G58" s="17" t="s">
        <v>70</v>
      </c>
      <c r="H58" s="17"/>
      <c r="I58" s="17"/>
      <c r="J58" s="17"/>
      <c r="K58" s="17"/>
      <c r="L58" s="17"/>
      <c r="M58" s="19"/>
      <c r="N58" s="117">
        <f>IF('Pg8'!E11="","",'Pg8'!E11)</f>
        <v>3</v>
      </c>
      <c r="O58" s="117"/>
      <c r="P58" s="117"/>
      <c r="Q58" s="120" t="str">
        <f>IF(AND(X58="s",N58=""),"Avaliação Obrigatória!",IF(N58="","",IF('Pg8'!B$19="","Apresentar justificativas e descrição!","")))</f>
        <v/>
      </c>
      <c r="R58" s="120"/>
      <c r="S58" s="120"/>
      <c r="T58" s="120"/>
      <c r="U58" s="120"/>
      <c r="V58" s="19"/>
      <c r="W58" s="2">
        <v>29</v>
      </c>
      <c r="X58" s="63" t="str">
        <f>IF(Inicial!$O$19="","",INDEX(Variáveis!$F$4:$AK$30,Inicial!$S$19,W58))</f>
        <v>s</v>
      </c>
      <c r="AJ58" s="74"/>
    </row>
    <row r="59" spans="1:36" ht="16.5" customHeight="1" x14ac:dyDescent="0.25">
      <c r="A59" s="19"/>
      <c r="B59" s="19"/>
      <c r="C59" s="122"/>
      <c r="D59" s="122"/>
      <c r="E59" s="122"/>
      <c r="F59" s="9" t="s">
        <v>111</v>
      </c>
      <c r="G59" s="17" t="s">
        <v>72</v>
      </c>
      <c r="H59" s="17"/>
      <c r="I59" s="17"/>
      <c r="J59" s="17"/>
      <c r="K59" s="17"/>
      <c r="L59" s="17"/>
      <c r="M59" s="19"/>
      <c r="N59" s="117">
        <f>IF('Pg8'!E31="","",'Pg8'!E31)</f>
        <v>4</v>
      </c>
      <c r="O59" s="117"/>
      <c r="P59" s="117"/>
      <c r="Q59" s="120" t="str">
        <f>IF(AND(X59="s",N59=""),"Avaliação Obrigatória!",IF(N59="","",IF('Pg8'!B$39="","Apresentar justificativas e descrição!","")))</f>
        <v/>
      </c>
      <c r="R59" s="120"/>
      <c r="S59" s="120"/>
      <c r="T59" s="120"/>
      <c r="U59" s="120"/>
      <c r="V59" s="19"/>
      <c r="W59" s="2">
        <v>30</v>
      </c>
      <c r="X59" s="63" t="str">
        <f>IF(Inicial!$O$19="","",INDEX(Variáveis!$F$4:$AK$30,Inicial!$S$19,W59))</f>
        <v>s</v>
      </c>
      <c r="AJ59" s="74"/>
    </row>
    <row r="60" spans="1:36" ht="16.5" customHeight="1" x14ac:dyDescent="0.25">
      <c r="A60" s="19"/>
      <c r="B60" s="19"/>
      <c r="C60" s="122"/>
      <c r="D60" s="122"/>
      <c r="E60" s="122"/>
      <c r="F60" s="9" t="s">
        <v>112</v>
      </c>
      <c r="G60" s="17" t="s">
        <v>74</v>
      </c>
      <c r="H60" s="17"/>
      <c r="I60" s="17"/>
      <c r="J60" s="17"/>
      <c r="K60" s="17"/>
      <c r="L60" s="17"/>
      <c r="M60" s="19"/>
      <c r="N60" s="117">
        <f>IF('Pg8'!E51="","",'Pg8'!E51)</f>
        <v>5</v>
      </c>
      <c r="O60" s="117"/>
      <c r="P60" s="117"/>
      <c r="Q60" s="120" t="str">
        <f>IF(AND(X60="s",N60=""),"Avaliação Obrigatória!",IF(N60="","",IF('Pg8'!B$59="","Apresentar justificativas e descrição!","")))</f>
        <v/>
      </c>
      <c r="R60" s="120"/>
      <c r="S60" s="120"/>
      <c r="T60" s="120"/>
      <c r="U60" s="120"/>
      <c r="V60" s="19"/>
      <c r="W60" s="2">
        <v>31</v>
      </c>
      <c r="X60" s="63" t="str">
        <f>IF(Inicial!$O$19="","",INDEX(Variáveis!$F$4:$AK$30,Inicial!$S$19,W60))</f>
        <v>s</v>
      </c>
      <c r="AJ60" s="74"/>
    </row>
    <row r="61" spans="1:36" ht="16.5" customHeight="1" x14ac:dyDescent="0.25">
      <c r="A61" s="19"/>
      <c r="B61" s="19"/>
      <c r="C61" s="122"/>
      <c r="D61" s="122"/>
      <c r="E61" s="122"/>
      <c r="F61" s="9" t="s">
        <v>113</v>
      </c>
      <c r="G61" s="17" t="s">
        <v>76</v>
      </c>
      <c r="H61" s="17"/>
      <c r="I61" s="17"/>
      <c r="J61" s="17"/>
      <c r="K61" s="17"/>
      <c r="L61" s="17"/>
      <c r="M61" s="19"/>
      <c r="N61" s="117">
        <f>IF('Pg8'!E71="","",'Pg8'!E71)</f>
        <v>3</v>
      </c>
      <c r="O61" s="117"/>
      <c r="P61" s="117"/>
      <c r="Q61" s="120" t="str">
        <f>IF(AND(X61="s",N61=""),"Avaliação Obrigatória!",IF(N61="","",IF('Pg8'!B$79="","Apresentar justificativas e descrição!","")))</f>
        <v/>
      </c>
      <c r="R61" s="120"/>
      <c r="S61" s="120"/>
      <c r="T61" s="120"/>
      <c r="U61" s="120"/>
      <c r="V61" s="19"/>
      <c r="W61" s="2">
        <v>32</v>
      </c>
      <c r="X61" s="63" t="str">
        <f>IF(Inicial!$O$19="","",INDEX(Variáveis!$F$4:$AK$30,Inicial!$S$19,W61))</f>
        <v>s</v>
      </c>
      <c r="AJ61" s="74"/>
    </row>
    <row r="62" spans="1:36" ht="15" customHeight="1" x14ac:dyDescent="0.25">
      <c r="B62" s="3"/>
      <c r="C62" s="17"/>
      <c r="D62" s="17"/>
      <c r="E62" s="17"/>
      <c r="F62" s="17"/>
      <c r="G62" s="17"/>
      <c r="H62" s="17"/>
      <c r="I62" s="17"/>
      <c r="J62" s="17"/>
      <c r="K62" s="17"/>
      <c r="L62" s="17"/>
      <c r="M62" s="17"/>
      <c r="N62" s="17"/>
      <c r="O62" s="17"/>
      <c r="P62" s="17"/>
      <c r="Q62" s="17"/>
      <c r="R62" s="17"/>
      <c r="S62" s="17"/>
      <c r="T62" s="17"/>
      <c r="U62" s="3"/>
      <c r="V62" s="19"/>
    </row>
    <row r="63" spans="1:36" ht="15" customHeight="1" x14ac:dyDescent="0.25">
      <c r="B63" s="3"/>
      <c r="C63" s="17"/>
      <c r="D63" s="17"/>
      <c r="E63" s="17"/>
      <c r="F63" s="17"/>
      <c r="G63" s="17"/>
      <c r="H63" s="17"/>
      <c r="I63" s="17"/>
      <c r="J63" s="17"/>
      <c r="K63" s="17"/>
      <c r="L63" s="17"/>
      <c r="M63" s="17"/>
      <c r="N63" s="17"/>
      <c r="O63" s="17"/>
      <c r="P63" s="17"/>
      <c r="Q63" s="17"/>
      <c r="R63" s="17"/>
      <c r="S63" s="17"/>
      <c r="T63" s="17"/>
      <c r="U63" s="3"/>
      <c r="V63" s="19"/>
    </row>
    <row r="64" spans="1:36" ht="15" customHeight="1" x14ac:dyDescent="0.25">
      <c r="B64" s="3"/>
      <c r="C64" s="17"/>
      <c r="D64" s="17"/>
      <c r="E64" s="17"/>
      <c r="F64" s="17"/>
      <c r="G64" s="17"/>
      <c r="H64" s="17"/>
      <c r="I64" s="17"/>
      <c r="J64" s="17"/>
      <c r="K64" s="17"/>
      <c r="L64" s="17"/>
      <c r="M64" s="17"/>
      <c r="N64" s="17"/>
      <c r="O64" s="17"/>
      <c r="P64" s="17"/>
      <c r="Q64" s="17"/>
      <c r="R64" s="17"/>
      <c r="S64" s="17"/>
      <c r="T64" s="17"/>
      <c r="U64" s="3"/>
      <c r="V64" s="19"/>
    </row>
    <row r="65" spans="1:24" x14ac:dyDescent="0.25">
      <c r="A65" s="3"/>
      <c r="B65" s="6"/>
      <c r="C65" s="3"/>
      <c r="D65" s="3"/>
      <c r="E65" s="3"/>
      <c r="F65" s="3"/>
      <c r="G65" s="3"/>
      <c r="H65" s="3"/>
      <c r="I65" s="3"/>
      <c r="J65" s="3"/>
      <c r="K65" s="3"/>
      <c r="L65" s="3"/>
      <c r="M65" s="3"/>
      <c r="N65" s="3"/>
      <c r="O65" s="3"/>
      <c r="P65" s="3"/>
      <c r="Q65" s="3"/>
      <c r="R65" s="3"/>
      <c r="S65" s="3"/>
      <c r="T65" s="3"/>
      <c r="U65" s="3"/>
      <c r="V65" s="3"/>
      <c r="W65" s="1"/>
    </row>
    <row r="66" spans="1:24" x14ac:dyDescent="0.25">
      <c r="A66" s="3"/>
      <c r="B66" s="3"/>
      <c r="C66" s="3"/>
      <c r="D66" s="3"/>
      <c r="E66" s="3"/>
      <c r="F66" s="3"/>
      <c r="G66" s="3"/>
      <c r="H66" s="35"/>
      <c r="I66" s="35"/>
      <c r="J66" s="35"/>
      <c r="K66" s="35"/>
      <c r="L66" s="35"/>
      <c r="M66" s="35"/>
      <c r="N66" s="35"/>
      <c r="O66" s="35"/>
      <c r="P66" s="3"/>
      <c r="Q66" s="3"/>
      <c r="R66" s="3"/>
      <c r="S66" s="3"/>
      <c r="T66" s="3"/>
      <c r="U66" s="3"/>
      <c r="V66" s="3"/>
    </row>
    <row r="67" spans="1:24" x14ac:dyDescent="0.25">
      <c r="A67" s="3"/>
      <c r="B67" s="121" t="str">
        <f>IF(OR(Inicial!G13="Nome do Representante Legal",Inicial!G13=""),"Nome do Representante Legal",Inicial!G13)</f>
        <v>Benedito Pinto Ferreira Braga Júnior - Secretário</v>
      </c>
      <c r="C67" s="121"/>
      <c r="D67" s="121"/>
      <c r="E67" s="121"/>
      <c r="F67" s="121"/>
      <c r="G67" s="121"/>
      <c r="H67" s="121"/>
      <c r="I67" s="121"/>
      <c r="J67" s="121"/>
      <c r="K67" s="35"/>
      <c r="L67" s="35"/>
      <c r="M67" s="121" t="str">
        <f>IF(OR(Inicial!G17="Nome do Representante Legal",Inicial!G17=""),"Nome do Representante Legal",Inicial!G17)</f>
        <v>Benedito Pinto Ferreira Braga Júnior - Presidente</v>
      </c>
      <c r="N67" s="121"/>
      <c r="O67" s="121"/>
      <c r="P67" s="121"/>
      <c r="Q67" s="121"/>
      <c r="R67" s="121"/>
      <c r="S67" s="121"/>
      <c r="T67" s="121"/>
      <c r="U67" s="121"/>
      <c r="V67" s="3"/>
    </row>
    <row r="68" spans="1:24" ht="15" customHeight="1" x14ac:dyDescent="0.25">
      <c r="B68" s="106" t="str">
        <f>IF(Inicial!G11="","Entidade Estadual",Inicial!G11)</f>
        <v>Secretaria de Saneamento e Recursos Hídricos - SSRH</v>
      </c>
      <c r="C68" s="106"/>
      <c r="D68" s="106"/>
      <c r="E68" s="106"/>
      <c r="F68" s="106"/>
      <c r="G68" s="106"/>
      <c r="H68" s="106"/>
      <c r="I68" s="106"/>
      <c r="J68" s="106"/>
      <c r="K68" s="52"/>
      <c r="L68" s="52"/>
      <c r="M68" s="106" t="str">
        <f>IF(Inicial!G15="","Conselho Estadual",Inicial!G15)</f>
        <v>Conselho Estadual de Recursos Hídricos - CRH</v>
      </c>
      <c r="N68" s="106"/>
      <c r="O68" s="106"/>
      <c r="P68" s="106"/>
      <c r="Q68" s="106"/>
      <c r="R68" s="106"/>
      <c r="S68" s="106"/>
      <c r="T68" s="106"/>
      <c r="U68" s="106"/>
      <c r="V68" s="3"/>
    </row>
    <row r="69" spans="1:24" x14ac:dyDescent="0.25">
      <c r="A69" s="3"/>
      <c r="B69" s="106"/>
      <c r="C69" s="106"/>
      <c r="D69" s="106"/>
      <c r="E69" s="106"/>
      <c r="F69" s="106"/>
      <c r="G69" s="106"/>
      <c r="H69" s="106"/>
      <c r="I69" s="106"/>
      <c r="J69" s="106"/>
      <c r="K69" s="52"/>
      <c r="L69" s="52"/>
      <c r="M69" s="106"/>
      <c r="N69" s="106"/>
      <c r="O69" s="106"/>
      <c r="P69" s="106"/>
      <c r="Q69" s="106"/>
      <c r="R69" s="106"/>
      <c r="S69" s="106"/>
      <c r="T69" s="106"/>
      <c r="U69" s="106"/>
      <c r="V69" s="3"/>
      <c r="W69" s="1"/>
    </row>
    <row r="70" spans="1:24" x14ac:dyDescent="0.25">
      <c r="A70" s="47" t="s">
        <v>345</v>
      </c>
      <c r="B70" s="1"/>
      <c r="C70" s="1"/>
      <c r="D70" s="1"/>
      <c r="E70" s="1"/>
      <c r="F70" s="1"/>
      <c r="G70" s="1"/>
      <c r="H70" s="1"/>
      <c r="I70" s="1"/>
      <c r="J70" s="1"/>
      <c r="K70" s="1"/>
      <c r="L70" s="1"/>
      <c r="M70" s="1"/>
      <c r="N70" s="1"/>
      <c r="O70" s="1"/>
      <c r="P70" s="1"/>
      <c r="Q70" s="1"/>
      <c r="R70" s="1"/>
      <c r="S70" s="1"/>
      <c r="T70" s="1"/>
      <c r="U70" s="1"/>
      <c r="V70" s="1"/>
    </row>
    <row r="71" spans="1:24" s="75" customFormat="1" ht="12.75" x14ac:dyDescent="0.2">
      <c r="A71" s="47"/>
      <c r="B71" s="47"/>
      <c r="C71" s="47"/>
      <c r="D71" s="47"/>
      <c r="E71" s="47"/>
      <c r="F71" s="47"/>
      <c r="G71" s="47"/>
      <c r="H71" s="58"/>
      <c r="I71" s="47"/>
      <c r="J71" s="47"/>
      <c r="K71" s="47"/>
      <c r="L71" s="47"/>
      <c r="M71" s="47"/>
      <c r="N71" s="47"/>
      <c r="O71" s="47"/>
      <c r="P71" s="47"/>
      <c r="Q71" s="47"/>
      <c r="R71" s="47"/>
      <c r="S71" s="47"/>
      <c r="T71" s="47"/>
      <c r="U71" s="47"/>
      <c r="V71" s="47"/>
      <c r="W71" s="47"/>
      <c r="X71" s="59"/>
    </row>
    <row r="72" spans="1:24" x14ac:dyDescent="0.25">
      <c r="A72" s="1"/>
      <c r="B72" s="1"/>
      <c r="C72" s="1"/>
      <c r="D72" s="1"/>
      <c r="E72" s="1"/>
      <c r="F72" s="1"/>
      <c r="G72" s="1"/>
      <c r="H72" s="1"/>
      <c r="I72" s="1"/>
      <c r="J72" s="1"/>
      <c r="K72" s="1"/>
      <c r="L72" s="1"/>
      <c r="M72" s="1"/>
      <c r="N72" s="1"/>
      <c r="O72" s="1"/>
      <c r="P72" s="1"/>
      <c r="Q72" s="1"/>
      <c r="R72" s="1"/>
      <c r="S72" s="1"/>
      <c r="T72" s="1"/>
      <c r="U72" s="1"/>
      <c r="V72" s="1"/>
      <c r="W72" s="1"/>
    </row>
    <row r="73" spans="1:24" x14ac:dyDescent="0.25">
      <c r="A73" s="1"/>
      <c r="B73" s="1"/>
      <c r="C73" s="1"/>
      <c r="D73" s="1"/>
      <c r="E73" s="1"/>
      <c r="F73" s="1"/>
      <c r="G73" s="1"/>
      <c r="H73" s="1"/>
      <c r="I73" s="1"/>
      <c r="J73" s="1"/>
      <c r="K73" s="1"/>
      <c r="L73" s="1"/>
      <c r="M73" s="1"/>
      <c r="N73" s="1"/>
      <c r="O73" s="1"/>
      <c r="P73" s="1"/>
      <c r="Q73" s="1"/>
      <c r="R73" s="1"/>
      <c r="S73" s="1"/>
      <c r="T73" s="1"/>
      <c r="U73" s="1"/>
      <c r="V73" s="1"/>
      <c r="W73" s="1"/>
    </row>
    <row r="74" spans="1:24" x14ac:dyDescent="0.25">
      <c r="A74" s="1"/>
      <c r="B74" s="1"/>
      <c r="C74" s="1"/>
      <c r="D74" s="1"/>
      <c r="E74" s="1"/>
      <c r="F74" s="1"/>
      <c r="G74" s="1"/>
      <c r="H74" s="1"/>
      <c r="I74" s="1"/>
      <c r="J74" s="1"/>
      <c r="K74" s="1"/>
      <c r="L74" s="1"/>
      <c r="M74" s="1"/>
      <c r="N74" s="1"/>
      <c r="O74" s="1"/>
      <c r="P74" s="1"/>
      <c r="Q74" s="1"/>
      <c r="R74" s="1"/>
      <c r="S74" s="1"/>
      <c r="T74" s="1"/>
      <c r="U74" s="1"/>
      <c r="V74" s="1"/>
      <c r="W74" s="1"/>
    </row>
    <row r="75" spans="1:24" x14ac:dyDescent="0.25">
      <c r="A75" s="1"/>
      <c r="B75" s="1"/>
      <c r="C75" s="1"/>
      <c r="D75" s="1"/>
      <c r="E75" s="1"/>
      <c r="F75" s="1"/>
      <c r="G75" s="1"/>
      <c r="H75" s="1"/>
      <c r="I75" s="1"/>
      <c r="J75" s="1"/>
      <c r="K75" s="1"/>
      <c r="L75" s="1"/>
      <c r="M75" s="1"/>
      <c r="N75" s="1"/>
      <c r="O75" s="1"/>
      <c r="P75" s="1"/>
      <c r="Q75" s="1"/>
      <c r="R75" s="1"/>
      <c r="S75" s="1"/>
      <c r="T75" s="1"/>
      <c r="U75" s="1"/>
      <c r="V75" s="1"/>
      <c r="W75" s="1"/>
    </row>
    <row r="76" spans="1:24" x14ac:dyDescent="0.25">
      <c r="A76" s="1"/>
      <c r="B76" s="1"/>
      <c r="C76" s="1"/>
      <c r="D76" s="1"/>
      <c r="E76" s="1"/>
      <c r="F76" s="1"/>
      <c r="G76" s="1"/>
      <c r="H76" s="1"/>
      <c r="I76" s="1"/>
      <c r="J76" s="1"/>
      <c r="K76" s="1"/>
      <c r="L76" s="1"/>
      <c r="M76" s="1"/>
      <c r="N76" s="1"/>
      <c r="O76" s="1"/>
      <c r="P76" s="1"/>
      <c r="Q76" s="1"/>
      <c r="R76" s="1"/>
      <c r="S76" s="1"/>
      <c r="T76" s="1"/>
      <c r="U76" s="1"/>
      <c r="V76" s="1"/>
      <c r="W76" s="1"/>
    </row>
  </sheetData>
  <sheetProtection algorithmName="SHA-512" hashValue="6nD6RfsVhTyGpR5Hz/sSvN+9vC35f72CGhAXHoBU7WYBUP9vfYcuX+2UYHd/C/8BWnw7SQG+w3+5DIlyv4nY+w==" saltValue="WuIUtuv/5lE3cvmfPfefNQ==" spinCount="100000" sheet="1" objects="1" scenarios="1"/>
  <mergeCells count="89">
    <mergeCell ref="N44:P44"/>
    <mergeCell ref="N45:P45"/>
    <mergeCell ref="Q54:U54"/>
    <mergeCell ref="Q60:U60"/>
    <mergeCell ref="Q55:U55"/>
    <mergeCell ref="Q56:U56"/>
    <mergeCell ref="Q57:U57"/>
    <mergeCell ref="Q58:U58"/>
    <mergeCell ref="Q59:U59"/>
    <mergeCell ref="N52:P52"/>
    <mergeCell ref="Q46:U46"/>
    <mergeCell ref="Q47:U47"/>
    <mergeCell ref="Q48:U48"/>
    <mergeCell ref="N46:P46"/>
    <mergeCell ref="C27:E37"/>
    <mergeCell ref="Q30:U30"/>
    <mergeCell ref="Q31:U31"/>
    <mergeCell ref="Q32:U32"/>
    <mergeCell ref="Q33:U33"/>
    <mergeCell ref="Q34:U34"/>
    <mergeCell ref="Q35:U35"/>
    <mergeCell ref="Q36:U36"/>
    <mergeCell ref="Q37:U37"/>
    <mergeCell ref="N34:P34"/>
    <mergeCell ref="N36:P36"/>
    <mergeCell ref="E4:R5"/>
    <mergeCell ref="E6:R7"/>
    <mergeCell ref="G9:P10"/>
    <mergeCell ref="E2:R3"/>
    <mergeCell ref="C40:E48"/>
    <mergeCell ref="N15:P15"/>
    <mergeCell ref="G27:L28"/>
    <mergeCell ref="G40:L41"/>
    <mergeCell ref="N22:P22"/>
    <mergeCell ref="N23:P23"/>
    <mergeCell ref="N24:P24"/>
    <mergeCell ref="N27:P27"/>
    <mergeCell ref="N28:P28"/>
    <mergeCell ref="N40:P40"/>
    <mergeCell ref="N41:P41"/>
    <mergeCell ref="N43:P43"/>
    <mergeCell ref="C12:E24"/>
    <mergeCell ref="G12:L13"/>
    <mergeCell ref="Q19:U19"/>
    <mergeCell ref="Q20:U20"/>
    <mergeCell ref="Q21:U21"/>
    <mergeCell ref="Q22:U22"/>
    <mergeCell ref="Q23:U23"/>
    <mergeCell ref="Q24:U24"/>
    <mergeCell ref="N16:P16"/>
    <mergeCell ref="N17:P17"/>
    <mergeCell ref="N18:P18"/>
    <mergeCell ref="N19:P19"/>
    <mergeCell ref="N20:P20"/>
    <mergeCell ref="N21:P21"/>
    <mergeCell ref="Q15:U15"/>
    <mergeCell ref="Q16:U16"/>
    <mergeCell ref="B68:J69"/>
    <mergeCell ref="M68:U69"/>
    <mergeCell ref="N55:P55"/>
    <mergeCell ref="N56:P56"/>
    <mergeCell ref="N57:P57"/>
    <mergeCell ref="B67:J67"/>
    <mergeCell ref="M67:U67"/>
    <mergeCell ref="N61:P61"/>
    <mergeCell ref="N58:P58"/>
    <mergeCell ref="N59:P59"/>
    <mergeCell ref="N60:P60"/>
    <mergeCell ref="Q61:U61"/>
    <mergeCell ref="C51:E61"/>
    <mergeCell ref="G51:L52"/>
    <mergeCell ref="N54:P54"/>
    <mergeCell ref="N51:P51"/>
    <mergeCell ref="S6:U7"/>
    <mergeCell ref="N47:P47"/>
    <mergeCell ref="N48:P48"/>
    <mergeCell ref="N30:P30"/>
    <mergeCell ref="N31:P31"/>
    <mergeCell ref="N32:P32"/>
    <mergeCell ref="N33:P33"/>
    <mergeCell ref="N35:P35"/>
    <mergeCell ref="N37:P37"/>
    <mergeCell ref="N12:P12"/>
    <mergeCell ref="N13:P13"/>
    <mergeCell ref="Q17:U17"/>
    <mergeCell ref="Q18:U18"/>
    <mergeCell ref="Q43:U43"/>
    <mergeCell ref="Q44:U44"/>
    <mergeCell ref="Q45:U45"/>
  </mergeCells>
  <phoneticPr fontId="15" type="noConversion"/>
  <conditionalFormatting sqref="S6:U7">
    <cfRule type="expression" dxfId="0" priority="1">
      <formula>$S$6&lt;&gt;""</formula>
    </cfRule>
  </conditionalFormatting>
  <printOptions horizontalCentered="1"/>
  <pageMargins left="0" right="0" top="0.39370078740157483" bottom="0" header="0" footer="0"/>
  <pageSetup paperSize="9" scale="70"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election activeCell="C19" sqref="C19"/>
    </sheetView>
  </sheetViews>
  <sheetFormatPr defaultColWidth="9.140625" defaultRowHeight="12.75" x14ac:dyDescent="0.2"/>
  <cols>
    <col min="1" max="1" width="3.5703125" style="55" bestFit="1" customWidth="1" collapsed="1"/>
    <col min="2" max="2" width="3.5703125" style="55" customWidth="1" collapsed="1"/>
    <col min="3" max="16384" width="9.140625" style="55" collapsed="1"/>
  </cols>
  <sheetData>
    <row r="1" spans="1:3" x14ac:dyDescent="0.2">
      <c r="A1" s="126" t="s">
        <v>13</v>
      </c>
      <c r="B1" s="61">
        <v>1</v>
      </c>
      <c r="C1" s="55" t="s">
        <v>120</v>
      </c>
    </row>
    <row r="2" spans="1:3" x14ac:dyDescent="0.2">
      <c r="A2" s="126"/>
      <c r="B2" s="61">
        <v>2</v>
      </c>
      <c r="C2" s="55" t="s">
        <v>119</v>
      </c>
    </row>
    <row r="3" spans="1:3" x14ac:dyDescent="0.2">
      <c r="A3" s="126"/>
      <c r="B3" s="61">
        <v>3</v>
      </c>
      <c r="C3" s="55" t="s">
        <v>121</v>
      </c>
    </row>
    <row r="4" spans="1:3" x14ac:dyDescent="0.2">
      <c r="A4" s="126"/>
      <c r="B4" s="61">
        <v>4</v>
      </c>
      <c r="C4" s="55" t="s">
        <v>122</v>
      </c>
    </row>
    <row r="5" spans="1:3" x14ac:dyDescent="0.2">
      <c r="A5" s="126"/>
      <c r="B5" s="61">
        <v>5</v>
      </c>
      <c r="C5" s="55" t="s">
        <v>123</v>
      </c>
    </row>
    <row r="6" spans="1:3" x14ac:dyDescent="0.2">
      <c r="A6" s="126" t="s">
        <v>15</v>
      </c>
      <c r="B6" s="61">
        <v>1</v>
      </c>
      <c r="C6" s="55" t="s">
        <v>131</v>
      </c>
    </row>
    <row r="7" spans="1:3" x14ac:dyDescent="0.2">
      <c r="A7" s="126"/>
      <c r="B7" s="61">
        <v>2</v>
      </c>
      <c r="C7" s="55" t="s">
        <v>132</v>
      </c>
    </row>
    <row r="8" spans="1:3" x14ac:dyDescent="0.2">
      <c r="A8" s="126"/>
      <c r="B8" s="61">
        <v>3</v>
      </c>
      <c r="C8" s="55" t="s">
        <v>133</v>
      </c>
    </row>
    <row r="9" spans="1:3" x14ac:dyDescent="0.2">
      <c r="A9" s="126"/>
      <c r="B9" s="61">
        <v>4</v>
      </c>
      <c r="C9" s="55" t="s">
        <v>134</v>
      </c>
    </row>
    <row r="10" spans="1:3" x14ac:dyDescent="0.2">
      <c r="A10" s="126"/>
      <c r="B10" s="61">
        <v>5</v>
      </c>
      <c r="C10" s="55" t="s">
        <v>135</v>
      </c>
    </row>
    <row r="11" spans="1:3" x14ac:dyDescent="0.2">
      <c r="A11" s="126" t="s">
        <v>17</v>
      </c>
      <c r="B11" s="61">
        <v>1</v>
      </c>
      <c r="C11" s="55" t="s">
        <v>136</v>
      </c>
    </row>
    <row r="12" spans="1:3" x14ac:dyDescent="0.2">
      <c r="A12" s="126"/>
      <c r="B12" s="61">
        <v>2</v>
      </c>
      <c r="C12" s="55" t="s">
        <v>137</v>
      </c>
    </row>
    <row r="13" spans="1:3" x14ac:dyDescent="0.2">
      <c r="A13" s="126"/>
      <c r="B13" s="61">
        <v>3</v>
      </c>
      <c r="C13" s="55" t="s">
        <v>138</v>
      </c>
    </row>
    <row r="14" spans="1:3" x14ac:dyDescent="0.2">
      <c r="A14" s="126" t="s">
        <v>19</v>
      </c>
      <c r="B14" s="61">
        <v>1</v>
      </c>
      <c r="C14" s="55" t="s">
        <v>139</v>
      </c>
    </row>
    <row r="15" spans="1:3" x14ac:dyDescent="0.2">
      <c r="A15" s="126"/>
      <c r="B15" s="61">
        <v>2</v>
      </c>
      <c r="C15" s="55" t="s">
        <v>140</v>
      </c>
    </row>
    <row r="16" spans="1:3" x14ac:dyDescent="0.2">
      <c r="A16" s="126"/>
      <c r="B16" s="61">
        <v>3</v>
      </c>
      <c r="C16" s="55" t="s">
        <v>141</v>
      </c>
    </row>
    <row r="17" spans="1:3" x14ac:dyDescent="0.2">
      <c r="A17" s="126"/>
      <c r="B17" s="61">
        <v>4</v>
      </c>
      <c r="C17" s="55" t="s">
        <v>142</v>
      </c>
    </row>
    <row r="18" spans="1:3" x14ac:dyDescent="0.2">
      <c r="A18" s="126" t="s">
        <v>21</v>
      </c>
      <c r="B18" s="61">
        <v>1</v>
      </c>
      <c r="C18" s="55" t="s">
        <v>143</v>
      </c>
    </row>
    <row r="19" spans="1:3" x14ac:dyDescent="0.2">
      <c r="A19" s="126"/>
      <c r="B19" s="61">
        <v>2</v>
      </c>
      <c r="C19" s="55" t="s">
        <v>144</v>
      </c>
    </row>
    <row r="20" spans="1:3" x14ac:dyDescent="0.2">
      <c r="A20" s="126"/>
      <c r="B20" s="61">
        <v>3</v>
      </c>
      <c r="C20" s="55" t="s">
        <v>145</v>
      </c>
    </row>
    <row r="21" spans="1:3" x14ac:dyDescent="0.2">
      <c r="A21" s="126"/>
      <c r="B21" s="61">
        <v>4</v>
      </c>
      <c r="C21" s="55" t="s">
        <v>146</v>
      </c>
    </row>
    <row r="22" spans="1:3" x14ac:dyDescent="0.2">
      <c r="A22" s="126" t="s">
        <v>23</v>
      </c>
      <c r="B22" s="61">
        <v>1</v>
      </c>
      <c r="C22" s="54" t="s">
        <v>147</v>
      </c>
    </row>
    <row r="23" spans="1:3" x14ac:dyDescent="0.2">
      <c r="A23" s="126"/>
      <c r="B23" s="61">
        <v>2</v>
      </c>
      <c r="C23" s="54" t="s">
        <v>148</v>
      </c>
    </row>
    <row r="24" spans="1:3" x14ac:dyDescent="0.2">
      <c r="A24" s="126"/>
      <c r="B24" s="61">
        <v>3</v>
      </c>
      <c r="C24" s="54" t="s">
        <v>149</v>
      </c>
    </row>
    <row r="25" spans="1:3" x14ac:dyDescent="0.2">
      <c r="A25" s="126"/>
      <c r="B25" s="61">
        <v>4</v>
      </c>
      <c r="C25" s="54" t="s">
        <v>150</v>
      </c>
    </row>
    <row r="26" spans="1:3" x14ac:dyDescent="0.2">
      <c r="A26" s="126" t="s">
        <v>25</v>
      </c>
      <c r="B26" s="61">
        <v>1</v>
      </c>
      <c r="C26" s="54" t="s">
        <v>151</v>
      </c>
    </row>
    <row r="27" spans="1:3" x14ac:dyDescent="0.2">
      <c r="A27" s="126"/>
      <c r="B27" s="61">
        <v>2</v>
      </c>
      <c r="C27" s="54" t="s">
        <v>152</v>
      </c>
    </row>
    <row r="28" spans="1:3" x14ac:dyDescent="0.2">
      <c r="A28" s="126"/>
      <c r="B28" s="61">
        <v>3</v>
      </c>
      <c r="C28" s="54" t="s">
        <v>153</v>
      </c>
    </row>
    <row r="29" spans="1:3" x14ac:dyDescent="0.2">
      <c r="A29" s="126"/>
      <c r="B29" s="61">
        <v>4</v>
      </c>
      <c r="C29" s="54" t="s">
        <v>154</v>
      </c>
    </row>
    <row r="30" spans="1:3" x14ac:dyDescent="0.2">
      <c r="A30" s="126" t="s">
        <v>27</v>
      </c>
      <c r="B30" s="61">
        <v>1</v>
      </c>
      <c r="C30" s="54" t="s">
        <v>155</v>
      </c>
    </row>
    <row r="31" spans="1:3" x14ac:dyDescent="0.2">
      <c r="A31" s="126"/>
      <c r="B31" s="61">
        <v>2</v>
      </c>
      <c r="C31" s="54" t="s">
        <v>156</v>
      </c>
    </row>
    <row r="32" spans="1:3" x14ac:dyDescent="0.2">
      <c r="A32" s="126"/>
      <c r="B32" s="61">
        <v>3</v>
      </c>
      <c r="C32" s="54" t="s">
        <v>157</v>
      </c>
    </row>
    <row r="33" spans="1:3" x14ac:dyDescent="0.2">
      <c r="A33" s="126" t="s">
        <v>29</v>
      </c>
      <c r="B33" s="61">
        <v>1</v>
      </c>
      <c r="C33" s="54" t="s">
        <v>158</v>
      </c>
    </row>
    <row r="34" spans="1:3" x14ac:dyDescent="0.2">
      <c r="A34" s="126"/>
      <c r="B34" s="61">
        <v>2</v>
      </c>
      <c r="C34" s="54" t="s">
        <v>159</v>
      </c>
    </row>
    <row r="35" spans="1:3" x14ac:dyDescent="0.2">
      <c r="A35" s="126"/>
      <c r="B35" s="61">
        <v>3</v>
      </c>
      <c r="C35" s="54" t="s">
        <v>160</v>
      </c>
    </row>
    <row r="36" spans="1:3" x14ac:dyDescent="0.2">
      <c r="A36" s="126" t="s">
        <v>31</v>
      </c>
      <c r="B36" s="61">
        <v>1</v>
      </c>
      <c r="C36" s="54" t="s">
        <v>161</v>
      </c>
    </row>
    <row r="37" spans="1:3" x14ac:dyDescent="0.2">
      <c r="A37" s="126"/>
      <c r="B37" s="61">
        <v>2</v>
      </c>
      <c r="C37" s="54" t="s">
        <v>162</v>
      </c>
    </row>
    <row r="38" spans="1:3" x14ac:dyDescent="0.2">
      <c r="A38" s="126"/>
      <c r="B38" s="61">
        <v>3</v>
      </c>
      <c r="C38" s="54" t="s">
        <v>163</v>
      </c>
    </row>
    <row r="39" spans="1:3" x14ac:dyDescent="0.2">
      <c r="A39" s="126" t="s">
        <v>33</v>
      </c>
      <c r="B39" s="61">
        <v>1</v>
      </c>
      <c r="C39" s="54" t="s">
        <v>164</v>
      </c>
    </row>
    <row r="40" spans="1:3" x14ac:dyDescent="0.2">
      <c r="A40" s="126"/>
      <c r="B40" s="61">
        <v>2</v>
      </c>
      <c r="C40" s="54" t="s">
        <v>165</v>
      </c>
    </row>
    <row r="41" spans="1:3" x14ac:dyDescent="0.2">
      <c r="A41" s="126"/>
      <c r="B41" s="61">
        <v>3</v>
      </c>
      <c r="C41" s="54" t="s">
        <v>166</v>
      </c>
    </row>
    <row r="42" spans="1:3" x14ac:dyDescent="0.2">
      <c r="A42" s="126" t="s">
        <v>35</v>
      </c>
      <c r="B42" s="61">
        <v>1</v>
      </c>
      <c r="C42" s="54" t="s">
        <v>167</v>
      </c>
    </row>
    <row r="43" spans="1:3" x14ac:dyDescent="0.2">
      <c r="A43" s="126"/>
      <c r="B43" s="61">
        <v>2</v>
      </c>
      <c r="C43" s="54" t="s">
        <v>168</v>
      </c>
    </row>
    <row r="44" spans="1:3" x14ac:dyDescent="0.2">
      <c r="A44" s="126"/>
      <c r="B44" s="61">
        <v>3</v>
      </c>
      <c r="C44" s="54" t="s">
        <v>169</v>
      </c>
    </row>
    <row r="45" spans="1:3" x14ac:dyDescent="0.2">
      <c r="A45" s="126" t="s">
        <v>37</v>
      </c>
      <c r="B45" s="61">
        <v>1</v>
      </c>
      <c r="C45" s="54" t="s">
        <v>170</v>
      </c>
    </row>
    <row r="46" spans="1:3" x14ac:dyDescent="0.2">
      <c r="A46" s="126"/>
      <c r="B46" s="61">
        <v>2</v>
      </c>
      <c r="C46" s="54" t="s">
        <v>171</v>
      </c>
    </row>
    <row r="47" spans="1:3" x14ac:dyDescent="0.2">
      <c r="A47" s="126"/>
      <c r="B47" s="61">
        <v>3</v>
      </c>
      <c r="C47" s="54" t="s">
        <v>172</v>
      </c>
    </row>
    <row r="48" spans="1:3" x14ac:dyDescent="0.2">
      <c r="A48" s="126" t="s">
        <v>39</v>
      </c>
      <c r="B48" s="61">
        <v>1</v>
      </c>
      <c r="C48" s="54" t="s">
        <v>173</v>
      </c>
    </row>
    <row r="49" spans="1:3" x14ac:dyDescent="0.2">
      <c r="A49" s="126"/>
      <c r="B49" s="61">
        <v>2</v>
      </c>
      <c r="C49" s="54" t="s">
        <v>174</v>
      </c>
    </row>
    <row r="50" spans="1:3" x14ac:dyDescent="0.2">
      <c r="A50" s="126"/>
      <c r="B50" s="61">
        <v>3</v>
      </c>
      <c r="C50" s="54" t="s">
        <v>175</v>
      </c>
    </row>
    <row r="51" spans="1:3" x14ac:dyDescent="0.2">
      <c r="A51" s="126"/>
      <c r="B51" s="61">
        <v>4</v>
      </c>
      <c r="C51" s="54" t="s">
        <v>176</v>
      </c>
    </row>
    <row r="52" spans="1:3" x14ac:dyDescent="0.2">
      <c r="A52" s="126"/>
      <c r="B52" s="61">
        <v>5</v>
      </c>
      <c r="C52" s="54" t="s">
        <v>177</v>
      </c>
    </row>
    <row r="53" spans="1:3" x14ac:dyDescent="0.2">
      <c r="A53" s="126" t="s">
        <v>41</v>
      </c>
      <c r="B53" s="61">
        <v>1</v>
      </c>
      <c r="C53" s="54" t="s">
        <v>178</v>
      </c>
    </row>
    <row r="54" spans="1:3" x14ac:dyDescent="0.2">
      <c r="A54" s="126"/>
      <c r="B54" s="61">
        <v>2</v>
      </c>
      <c r="C54" s="54" t="s">
        <v>179</v>
      </c>
    </row>
    <row r="55" spans="1:3" x14ac:dyDescent="0.2">
      <c r="A55" s="126"/>
      <c r="B55" s="61">
        <v>3</v>
      </c>
      <c r="C55" s="54" t="s">
        <v>180</v>
      </c>
    </row>
    <row r="56" spans="1:3" x14ac:dyDescent="0.2">
      <c r="A56" s="126"/>
      <c r="B56" s="61">
        <v>4</v>
      </c>
      <c r="C56" s="54" t="s">
        <v>181</v>
      </c>
    </row>
    <row r="57" spans="1:3" x14ac:dyDescent="0.2">
      <c r="A57" s="126" t="s">
        <v>43</v>
      </c>
      <c r="B57" s="61">
        <v>1</v>
      </c>
      <c r="C57" s="54" t="s">
        <v>182</v>
      </c>
    </row>
    <row r="58" spans="1:3" x14ac:dyDescent="0.2">
      <c r="A58" s="126"/>
      <c r="B58" s="61">
        <v>2</v>
      </c>
      <c r="C58" s="54" t="s">
        <v>183</v>
      </c>
    </row>
    <row r="59" spans="1:3" x14ac:dyDescent="0.2">
      <c r="A59" s="126"/>
      <c r="B59" s="61">
        <v>3</v>
      </c>
      <c r="C59" s="54" t="s">
        <v>184</v>
      </c>
    </row>
    <row r="60" spans="1:3" x14ac:dyDescent="0.2">
      <c r="A60" s="126"/>
      <c r="B60" s="61">
        <v>4</v>
      </c>
      <c r="C60" s="54" t="s">
        <v>185</v>
      </c>
    </row>
    <row r="61" spans="1:3" x14ac:dyDescent="0.2">
      <c r="A61" s="126" t="s">
        <v>45</v>
      </c>
      <c r="B61" s="61">
        <v>1</v>
      </c>
      <c r="C61" s="54" t="s">
        <v>186</v>
      </c>
    </row>
    <row r="62" spans="1:3" x14ac:dyDescent="0.2">
      <c r="A62" s="126"/>
      <c r="B62" s="61">
        <v>2</v>
      </c>
      <c r="C62" s="54" t="s">
        <v>187</v>
      </c>
    </row>
    <row r="63" spans="1:3" x14ac:dyDescent="0.2">
      <c r="A63" s="126"/>
      <c r="B63" s="61">
        <v>3</v>
      </c>
      <c r="C63" s="54" t="s">
        <v>188</v>
      </c>
    </row>
    <row r="64" spans="1:3" x14ac:dyDescent="0.2">
      <c r="A64" s="126"/>
      <c r="B64" s="61">
        <v>4</v>
      </c>
      <c r="C64" s="54" t="s">
        <v>189</v>
      </c>
    </row>
    <row r="65" spans="1:3" x14ac:dyDescent="0.2">
      <c r="A65" s="126" t="s">
        <v>47</v>
      </c>
      <c r="B65" s="61">
        <v>1</v>
      </c>
      <c r="C65" s="54" t="s">
        <v>190</v>
      </c>
    </row>
    <row r="66" spans="1:3" x14ac:dyDescent="0.2">
      <c r="A66" s="126"/>
      <c r="B66" s="61">
        <v>2</v>
      </c>
      <c r="C66" s="54" t="s">
        <v>191</v>
      </c>
    </row>
    <row r="67" spans="1:3" x14ac:dyDescent="0.2">
      <c r="A67" s="126"/>
      <c r="B67" s="61">
        <v>3</v>
      </c>
      <c r="C67" s="54" t="s">
        <v>192</v>
      </c>
    </row>
    <row r="68" spans="1:3" x14ac:dyDescent="0.2">
      <c r="A68" s="126" t="s">
        <v>49</v>
      </c>
      <c r="B68" s="61">
        <v>1</v>
      </c>
      <c r="C68" s="54" t="s">
        <v>193</v>
      </c>
    </row>
    <row r="69" spans="1:3" x14ac:dyDescent="0.2">
      <c r="A69" s="126"/>
      <c r="B69" s="61">
        <v>2</v>
      </c>
      <c r="C69" s="54" t="s">
        <v>194</v>
      </c>
    </row>
    <row r="70" spans="1:3" x14ac:dyDescent="0.2">
      <c r="A70" s="126"/>
      <c r="B70" s="61">
        <v>3</v>
      </c>
      <c r="C70" s="54" t="s">
        <v>195</v>
      </c>
    </row>
    <row r="71" spans="1:3" x14ac:dyDescent="0.2">
      <c r="A71" s="126"/>
      <c r="B71" s="61">
        <v>4</v>
      </c>
      <c r="C71" s="54" t="s">
        <v>196</v>
      </c>
    </row>
    <row r="72" spans="1:3" x14ac:dyDescent="0.2">
      <c r="A72" s="126"/>
      <c r="B72" s="61">
        <v>5</v>
      </c>
      <c r="C72" s="54" t="s">
        <v>197</v>
      </c>
    </row>
    <row r="73" spans="1:3" x14ac:dyDescent="0.2">
      <c r="A73" s="126" t="s">
        <v>51</v>
      </c>
      <c r="B73" s="61">
        <v>1</v>
      </c>
      <c r="C73" s="54" t="s">
        <v>198</v>
      </c>
    </row>
    <row r="74" spans="1:3" x14ac:dyDescent="0.2">
      <c r="A74" s="126"/>
      <c r="B74" s="61">
        <v>2</v>
      </c>
      <c r="C74" s="54" t="s">
        <v>199</v>
      </c>
    </row>
    <row r="75" spans="1:3" x14ac:dyDescent="0.2">
      <c r="A75" s="126"/>
      <c r="B75" s="61">
        <v>3</v>
      </c>
      <c r="C75" s="54" t="s">
        <v>200</v>
      </c>
    </row>
    <row r="76" spans="1:3" x14ac:dyDescent="0.2">
      <c r="A76" s="126"/>
      <c r="B76" s="61">
        <v>3</v>
      </c>
      <c r="C76" s="54" t="s">
        <v>201</v>
      </c>
    </row>
    <row r="77" spans="1:3" x14ac:dyDescent="0.2">
      <c r="A77" s="126" t="s">
        <v>53</v>
      </c>
      <c r="B77" s="61">
        <v>1</v>
      </c>
      <c r="C77" s="54" t="s">
        <v>202</v>
      </c>
    </row>
    <row r="78" spans="1:3" x14ac:dyDescent="0.2">
      <c r="A78" s="126"/>
      <c r="B78" s="61">
        <v>2</v>
      </c>
      <c r="C78" s="54" t="s">
        <v>203</v>
      </c>
    </row>
    <row r="79" spans="1:3" x14ac:dyDescent="0.2">
      <c r="A79" s="126"/>
      <c r="B79" s="61">
        <v>3</v>
      </c>
      <c r="C79" s="54" t="s">
        <v>204</v>
      </c>
    </row>
    <row r="80" spans="1:3" x14ac:dyDescent="0.2">
      <c r="A80" s="126"/>
      <c r="B80" s="61">
        <v>4</v>
      </c>
      <c r="C80" s="54" t="s">
        <v>205</v>
      </c>
    </row>
    <row r="81" spans="1:3" x14ac:dyDescent="0.2">
      <c r="A81" s="126" t="s">
        <v>55</v>
      </c>
      <c r="B81" s="61">
        <v>1</v>
      </c>
      <c r="C81" s="54" t="s">
        <v>206</v>
      </c>
    </row>
    <row r="82" spans="1:3" x14ac:dyDescent="0.2">
      <c r="A82" s="126"/>
      <c r="B82" s="61">
        <v>2</v>
      </c>
      <c r="C82" s="54" t="s">
        <v>207</v>
      </c>
    </row>
    <row r="83" spans="1:3" x14ac:dyDescent="0.2">
      <c r="A83" s="126"/>
      <c r="B83" s="61">
        <v>3</v>
      </c>
      <c r="C83" s="54" t="s">
        <v>208</v>
      </c>
    </row>
    <row r="84" spans="1:3" x14ac:dyDescent="0.2">
      <c r="A84" s="126"/>
      <c r="B84" s="61">
        <v>4</v>
      </c>
      <c r="C84" s="54" t="s">
        <v>209</v>
      </c>
    </row>
    <row r="85" spans="1:3" x14ac:dyDescent="0.2">
      <c r="A85" s="126" t="s">
        <v>57</v>
      </c>
      <c r="B85" s="61">
        <v>1</v>
      </c>
      <c r="C85" s="54" t="s">
        <v>210</v>
      </c>
    </row>
    <row r="86" spans="1:3" x14ac:dyDescent="0.2">
      <c r="A86" s="126"/>
      <c r="B86" s="61">
        <v>2</v>
      </c>
      <c r="C86" s="54" t="s">
        <v>211</v>
      </c>
    </row>
    <row r="87" spans="1:3" x14ac:dyDescent="0.2">
      <c r="A87" s="126"/>
      <c r="B87" s="61">
        <v>3</v>
      </c>
      <c r="C87" s="54" t="s">
        <v>212</v>
      </c>
    </row>
    <row r="88" spans="1:3" x14ac:dyDescent="0.2">
      <c r="A88" s="126" t="s">
        <v>59</v>
      </c>
      <c r="B88" s="61">
        <v>1</v>
      </c>
      <c r="C88" s="54" t="s">
        <v>213</v>
      </c>
    </row>
    <row r="89" spans="1:3" x14ac:dyDescent="0.2">
      <c r="A89" s="126"/>
      <c r="B89" s="61">
        <v>2</v>
      </c>
      <c r="C89" s="54" t="s">
        <v>214</v>
      </c>
    </row>
    <row r="90" spans="1:3" x14ac:dyDescent="0.2">
      <c r="A90" s="126"/>
      <c r="B90" s="61">
        <v>3</v>
      </c>
      <c r="C90" s="54" t="s">
        <v>215</v>
      </c>
    </row>
    <row r="91" spans="1:3" x14ac:dyDescent="0.2">
      <c r="A91" s="126"/>
      <c r="B91" s="61">
        <v>4</v>
      </c>
      <c r="C91" s="54" t="s">
        <v>216</v>
      </c>
    </row>
    <row r="92" spans="1:3" x14ac:dyDescent="0.2">
      <c r="A92" s="126" t="s">
        <v>61</v>
      </c>
      <c r="B92" s="61">
        <v>1</v>
      </c>
      <c r="C92" s="54" t="s">
        <v>217</v>
      </c>
    </row>
    <row r="93" spans="1:3" x14ac:dyDescent="0.2">
      <c r="A93" s="126"/>
      <c r="B93" s="61">
        <v>2</v>
      </c>
      <c r="C93" s="54" t="s">
        <v>218</v>
      </c>
    </row>
    <row r="94" spans="1:3" x14ac:dyDescent="0.2">
      <c r="A94" s="126"/>
      <c r="B94" s="61">
        <v>3</v>
      </c>
      <c r="C94" s="54" t="s">
        <v>219</v>
      </c>
    </row>
    <row r="95" spans="1:3" x14ac:dyDescent="0.2">
      <c r="A95" s="126"/>
      <c r="B95" s="61">
        <v>4</v>
      </c>
      <c r="C95" s="54" t="s">
        <v>220</v>
      </c>
    </row>
    <row r="96" spans="1:3" x14ac:dyDescent="0.2">
      <c r="A96" s="126"/>
      <c r="B96" s="61">
        <v>5</v>
      </c>
      <c r="C96" s="54" t="s">
        <v>221</v>
      </c>
    </row>
    <row r="97" spans="1:3" x14ac:dyDescent="0.2">
      <c r="A97" s="126" t="s">
        <v>63</v>
      </c>
      <c r="B97" s="61">
        <v>1</v>
      </c>
      <c r="C97" s="54" t="s">
        <v>222</v>
      </c>
    </row>
    <row r="98" spans="1:3" x14ac:dyDescent="0.2">
      <c r="A98" s="126"/>
      <c r="B98" s="61">
        <v>2</v>
      </c>
      <c r="C98" s="54" t="s">
        <v>223</v>
      </c>
    </row>
    <row r="99" spans="1:3" x14ac:dyDescent="0.2">
      <c r="A99" s="126"/>
      <c r="B99" s="61">
        <v>3</v>
      </c>
      <c r="C99" s="54" t="s">
        <v>224</v>
      </c>
    </row>
    <row r="100" spans="1:3" x14ac:dyDescent="0.2">
      <c r="A100" s="126"/>
      <c r="B100" s="61">
        <v>4</v>
      </c>
      <c r="C100" s="54" t="s">
        <v>225</v>
      </c>
    </row>
    <row r="101" spans="1:3" x14ac:dyDescent="0.2">
      <c r="A101" s="126"/>
      <c r="B101" s="61">
        <v>5</v>
      </c>
      <c r="C101" s="54" t="s">
        <v>226</v>
      </c>
    </row>
    <row r="102" spans="1:3" x14ac:dyDescent="0.2">
      <c r="A102" s="126" t="s">
        <v>65</v>
      </c>
      <c r="B102" s="61">
        <v>1</v>
      </c>
      <c r="C102" s="54" t="s">
        <v>227</v>
      </c>
    </row>
    <row r="103" spans="1:3" x14ac:dyDescent="0.2">
      <c r="A103" s="126"/>
      <c r="B103" s="61">
        <v>2</v>
      </c>
      <c r="C103" s="54" t="s">
        <v>228</v>
      </c>
    </row>
    <row r="104" spans="1:3" x14ac:dyDescent="0.2">
      <c r="A104" s="126"/>
      <c r="B104" s="61">
        <v>3</v>
      </c>
      <c r="C104" s="54" t="s">
        <v>229</v>
      </c>
    </row>
    <row r="105" spans="1:3" x14ac:dyDescent="0.2">
      <c r="A105" s="126"/>
      <c r="B105" s="61">
        <v>4</v>
      </c>
      <c r="C105" s="54" t="s">
        <v>230</v>
      </c>
    </row>
    <row r="106" spans="1:3" x14ac:dyDescent="0.2">
      <c r="A106" s="126" t="s">
        <v>67</v>
      </c>
      <c r="B106" s="61">
        <v>1</v>
      </c>
      <c r="C106" s="54" t="s">
        <v>231</v>
      </c>
    </row>
    <row r="107" spans="1:3" x14ac:dyDescent="0.2">
      <c r="A107" s="126"/>
      <c r="B107" s="61">
        <v>2</v>
      </c>
      <c r="C107" s="54" t="s">
        <v>232</v>
      </c>
    </row>
    <row r="108" spans="1:3" x14ac:dyDescent="0.2">
      <c r="A108" s="126"/>
      <c r="B108" s="61">
        <v>3</v>
      </c>
      <c r="C108" s="54" t="s">
        <v>233</v>
      </c>
    </row>
    <row r="109" spans="1:3" x14ac:dyDescent="0.2">
      <c r="A109" s="126"/>
      <c r="B109" s="61">
        <v>4</v>
      </c>
      <c r="C109" s="54" t="s">
        <v>234</v>
      </c>
    </row>
    <row r="110" spans="1:3" x14ac:dyDescent="0.2">
      <c r="A110" s="126" t="s">
        <v>69</v>
      </c>
      <c r="B110" s="61">
        <v>1</v>
      </c>
      <c r="C110" s="54" t="s">
        <v>235</v>
      </c>
    </row>
    <row r="111" spans="1:3" x14ac:dyDescent="0.2">
      <c r="A111" s="126"/>
      <c r="B111" s="61">
        <v>2</v>
      </c>
      <c r="C111" s="54" t="s">
        <v>236</v>
      </c>
    </row>
    <row r="112" spans="1:3" x14ac:dyDescent="0.2">
      <c r="A112" s="126"/>
      <c r="B112" s="61">
        <v>3</v>
      </c>
      <c r="C112" s="54" t="s">
        <v>237</v>
      </c>
    </row>
    <row r="113" spans="1:3" x14ac:dyDescent="0.2">
      <c r="A113" s="126" t="s">
        <v>71</v>
      </c>
      <c r="B113" s="61">
        <v>1</v>
      </c>
      <c r="C113" s="54" t="s">
        <v>238</v>
      </c>
    </row>
    <row r="114" spans="1:3" x14ac:dyDescent="0.2">
      <c r="A114" s="126"/>
      <c r="B114" s="61">
        <v>2</v>
      </c>
      <c r="C114" s="54" t="s">
        <v>239</v>
      </c>
    </row>
    <row r="115" spans="1:3" x14ac:dyDescent="0.2">
      <c r="A115" s="126"/>
      <c r="B115" s="61">
        <v>3</v>
      </c>
      <c r="C115" s="54" t="s">
        <v>240</v>
      </c>
    </row>
    <row r="116" spans="1:3" x14ac:dyDescent="0.2">
      <c r="A116" s="126"/>
      <c r="B116" s="61">
        <v>4</v>
      </c>
      <c r="C116" s="54" t="s">
        <v>241</v>
      </c>
    </row>
    <row r="117" spans="1:3" x14ac:dyDescent="0.2">
      <c r="A117" s="126" t="s">
        <v>73</v>
      </c>
      <c r="B117" s="61">
        <v>1</v>
      </c>
      <c r="C117" s="54" t="s">
        <v>242</v>
      </c>
    </row>
    <row r="118" spans="1:3" x14ac:dyDescent="0.2">
      <c r="A118" s="126"/>
      <c r="B118" s="61">
        <v>2</v>
      </c>
      <c r="C118" s="54" t="s">
        <v>243</v>
      </c>
    </row>
    <row r="119" spans="1:3" x14ac:dyDescent="0.2">
      <c r="A119" s="126"/>
      <c r="B119" s="61">
        <v>3</v>
      </c>
      <c r="C119" s="54" t="s">
        <v>244</v>
      </c>
    </row>
    <row r="120" spans="1:3" x14ac:dyDescent="0.2">
      <c r="A120" s="126"/>
      <c r="B120" s="61">
        <v>4</v>
      </c>
      <c r="C120" s="54" t="s">
        <v>245</v>
      </c>
    </row>
    <row r="121" spans="1:3" x14ac:dyDescent="0.2">
      <c r="A121" s="126"/>
      <c r="B121" s="61">
        <v>5</v>
      </c>
      <c r="C121" s="54" t="s">
        <v>246</v>
      </c>
    </row>
    <row r="122" spans="1:3" x14ac:dyDescent="0.2">
      <c r="A122" s="126" t="s">
        <v>75</v>
      </c>
      <c r="B122" s="61">
        <v>1</v>
      </c>
      <c r="C122" s="54" t="s">
        <v>247</v>
      </c>
    </row>
    <row r="123" spans="1:3" x14ac:dyDescent="0.2">
      <c r="A123" s="126"/>
      <c r="B123" s="61">
        <v>2</v>
      </c>
      <c r="C123" s="54" t="s">
        <v>248</v>
      </c>
    </row>
    <row r="124" spans="1:3" x14ac:dyDescent="0.2">
      <c r="A124" s="126"/>
      <c r="B124" s="61">
        <v>3</v>
      </c>
      <c r="C124" s="54" t="s">
        <v>249</v>
      </c>
    </row>
  </sheetData>
  <sheetProtection algorithmName="SHA-512" hashValue="q5N7vskdjLnydiYPXYd3hL/TolszpijAiAXHeIf/5J7sFqKZ2pRvuEa9dj7gBo6jIRTS06QBmlzQep8mRk82NA==" saltValue="JjoAgVTYdtU7yW6FS6D7Zw==" spinCount="100000" sheet="1" objects="1" scenarios="1"/>
  <mergeCells count="32">
    <mergeCell ref="A1:A5"/>
    <mergeCell ref="A39:A41"/>
    <mergeCell ref="A6:A10"/>
    <mergeCell ref="A11:A13"/>
    <mergeCell ref="A14:A17"/>
    <mergeCell ref="A18:A21"/>
    <mergeCell ref="A22:A25"/>
    <mergeCell ref="A26:A29"/>
    <mergeCell ref="A30:A32"/>
    <mergeCell ref="A33:A35"/>
    <mergeCell ref="A36:A38"/>
    <mergeCell ref="A81:A84"/>
    <mergeCell ref="A42:A44"/>
    <mergeCell ref="A45:A47"/>
    <mergeCell ref="A48:A52"/>
    <mergeCell ref="A53:A56"/>
    <mergeCell ref="A57:A60"/>
    <mergeCell ref="A61:A64"/>
    <mergeCell ref="A65:A67"/>
    <mergeCell ref="A68:A72"/>
    <mergeCell ref="A73:A76"/>
    <mergeCell ref="A77:A80"/>
    <mergeCell ref="A110:A112"/>
    <mergeCell ref="A113:A116"/>
    <mergeCell ref="A117:A121"/>
    <mergeCell ref="A122:A124"/>
    <mergeCell ref="A85:A87"/>
    <mergeCell ref="A88:A91"/>
    <mergeCell ref="A92:A96"/>
    <mergeCell ref="A97:A101"/>
    <mergeCell ref="A102:A105"/>
    <mergeCell ref="A106:A109"/>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topLeftCell="B1" workbookViewId="0">
      <selection activeCell="R24" sqref="R24"/>
    </sheetView>
  </sheetViews>
  <sheetFormatPr defaultRowHeight="15" x14ac:dyDescent="0.25"/>
  <cols>
    <col min="3" max="3" width="61" customWidth="1" collapsed="1"/>
  </cols>
  <sheetData>
    <row r="1" spans="2:15" ht="15.75" thickBot="1" x14ac:dyDescent="0.3"/>
    <row r="2" spans="2:15" ht="20.25" customHeight="1" thickBot="1" x14ac:dyDescent="0.3">
      <c r="B2" s="127" t="s">
        <v>10</v>
      </c>
      <c r="C2" s="128"/>
      <c r="D2" s="127" t="s">
        <v>11</v>
      </c>
      <c r="E2" s="129"/>
      <c r="F2" s="129"/>
      <c r="G2" s="128"/>
      <c r="L2" s="130" t="s">
        <v>79</v>
      </c>
      <c r="M2" s="130"/>
      <c r="N2" s="130"/>
      <c r="O2" s="130"/>
    </row>
    <row r="3" spans="2:15" ht="20.25" customHeight="1" thickBot="1" x14ac:dyDescent="0.3">
      <c r="B3" s="11" t="s">
        <v>12</v>
      </c>
      <c r="C3" s="12" t="s">
        <v>4</v>
      </c>
      <c r="D3" s="13" t="s">
        <v>0</v>
      </c>
      <c r="E3" s="13" t="s">
        <v>1</v>
      </c>
      <c r="F3" s="13" t="s">
        <v>2</v>
      </c>
      <c r="G3" s="13" t="s">
        <v>3</v>
      </c>
      <c r="L3" s="62" t="s">
        <v>0</v>
      </c>
      <c r="M3" s="62" t="s">
        <v>1</v>
      </c>
      <c r="N3" s="62" t="s">
        <v>2</v>
      </c>
      <c r="O3" s="62" t="s">
        <v>3</v>
      </c>
    </row>
    <row r="4" spans="2:15" ht="20.25" customHeight="1" thickBot="1" x14ac:dyDescent="0.3">
      <c r="B4" s="14" t="s">
        <v>13</v>
      </c>
      <c r="C4" s="15" t="s">
        <v>14</v>
      </c>
      <c r="D4" s="37">
        <v>2</v>
      </c>
      <c r="E4" s="37">
        <v>3</v>
      </c>
      <c r="F4" s="37">
        <v>4</v>
      </c>
      <c r="G4" s="37">
        <v>5</v>
      </c>
      <c r="H4" s="18">
        <v>2</v>
      </c>
      <c r="I4" s="18">
        <v>3</v>
      </c>
      <c r="J4" s="18">
        <v>4</v>
      </c>
      <c r="K4" s="18">
        <v>5</v>
      </c>
      <c r="L4" s="20" t="s">
        <v>80</v>
      </c>
      <c r="M4" s="20" t="s">
        <v>80</v>
      </c>
      <c r="N4" s="20" t="s">
        <v>80</v>
      </c>
      <c r="O4" s="20" t="s">
        <v>80</v>
      </c>
    </row>
    <row r="5" spans="2:15" ht="20.25" customHeight="1" thickBot="1" x14ac:dyDescent="0.3">
      <c r="B5" s="14" t="s">
        <v>15</v>
      </c>
      <c r="C5" s="15" t="s">
        <v>16</v>
      </c>
      <c r="D5" s="37">
        <v>2</v>
      </c>
      <c r="E5" s="37">
        <v>3</v>
      </c>
      <c r="F5" s="37">
        <v>4</v>
      </c>
      <c r="G5" s="37">
        <v>5</v>
      </c>
      <c r="H5" s="18">
        <v>2</v>
      </c>
      <c r="I5" s="18">
        <v>3</v>
      </c>
      <c r="J5" s="18">
        <v>4</v>
      </c>
      <c r="K5" s="18">
        <v>5</v>
      </c>
      <c r="L5" s="20" t="s">
        <v>80</v>
      </c>
      <c r="M5" s="20" t="s">
        <v>80</v>
      </c>
      <c r="N5" s="20" t="s">
        <v>80</v>
      </c>
      <c r="O5" s="20" t="s">
        <v>80</v>
      </c>
    </row>
    <row r="6" spans="2:15" ht="20.25" customHeight="1" thickBot="1" x14ac:dyDescent="0.3">
      <c r="B6" s="14" t="s">
        <v>17</v>
      </c>
      <c r="C6" s="15" t="s">
        <v>18</v>
      </c>
      <c r="D6" s="38">
        <v>2</v>
      </c>
      <c r="E6" s="38">
        <v>2</v>
      </c>
      <c r="F6" s="37">
        <v>2</v>
      </c>
      <c r="G6" s="37">
        <v>3</v>
      </c>
      <c r="H6" s="18">
        <v>2</v>
      </c>
      <c r="I6" s="18">
        <v>3</v>
      </c>
      <c r="J6" s="18"/>
      <c r="K6" s="18"/>
      <c r="L6" s="20" t="s">
        <v>78</v>
      </c>
      <c r="M6" s="20" t="s">
        <v>78</v>
      </c>
      <c r="N6" s="20" t="s">
        <v>80</v>
      </c>
      <c r="O6" s="20" t="s">
        <v>80</v>
      </c>
    </row>
    <row r="7" spans="2:15" ht="20.25" customHeight="1" thickBot="1" x14ac:dyDescent="0.3">
      <c r="B7" s="14" t="s">
        <v>19</v>
      </c>
      <c r="C7" s="15" t="s">
        <v>20</v>
      </c>
      <c r="D7" s="37">
        <v>3</v>
      </c>
      <c r="E7" s="37">
        <v>3</v>
      </c>
      <c r="F7" s="37">
        <v>4</v>
      </c>
      <c r="G7" s="37">
        <v>4</v>
      </c>
      <c r="H7" s="18">
        <v>2</v>
      </c>
      <c r="I7" s="18">
        <v>3</v>
      </c>
      <c r="J7" s="18">
        <v>4</v>
      </c>
      <c r="K7" s="18"/>
      <c r="L7" s="20" t="s">
        <v>80</v>
      </c>
      <c r="M7" s="20" t="s">
        <v>80</v>
      </c>
      <c r="N7" s="20" t="s">
        <v>80</v>
      </c>
      <c r="O7" s="20" t="s">
        <v>80</v>
      </c>
    </row>
    <row r="8" spans="2:15" ht="20.25" customHeight="1" thickBot="1" x14ac:dyDescent="0.3">
      <c r="B8" s="14" t="s">
        <v>21</v>
      </c>
      <c r="C8" s="15" t="s">
        <v>22</v>
      </c>
      <c r="D8" s="37">
        <v>3</v>
      </c>
      <c r="E8" s="37">
        <v>3</v>
      </c>
      <c r="F8" s="37">
        <v>4</v>
      </c>
      <c r="G8" s="37">
        <v>4</v>
      </c>
      <c r="H8" s="18">
        <v>2</v>
      </c>
      <c r="I8" s="18">
        <v>3</v>
      </c>
      <c r="J8" s="18">
        <v>4</v>
      </c>
      <c r="K8" s="18"/>
      <c r="L8" s="20" t="s">
        <v>80</v>
      </c>
      <c r="M8" s="20" t="s">
        <v>80</v>
      </c>
      <c r="N8" s="20" t="s">
        <v>80</v>
      </c>
      <c r="O8" s="20" t="s">
        <v>80</v>
      </c>
    </row>
    <row r="9" spans="2:15" ht="20.25" customHeight="1" thickBot="1" x14ac:dyDescent="0.3">
      <c r="B9" s="14" t="s">
        <v>23</v>
      </c>
      <c r="C9" s="15" t="s">
        <v>24</v>
      </c>
      <c r="D9" s="38">
        <v>2</v>
      </c>
      <c r="E9" s="38">
        <v>2</v>
      </c>
      <c r="F9" s="37">
        <v>2</v>
      </c>
      <c r="G9" s="37">
        <v>3</v>
      </c>
      <c r="H9" s="18">
        <v>2</v>
      </c>
      <c r="I9" s="18">
        <v>3</v>
      </c>
      <c r="J9" s="18">
        <v>4</v>
      </c>
      <c r="K9" s="18"/>
      <c r="L9" s="20" t="s">
        <v>78</v>
      </c>
      <c r="M9" s="20" t="s">
        <v>78</v>
      </c>
      <c r="N9" s="20" t="s">
        <v>80</v>
      </c>
      <c r="O9" s="20" t="s">
        <v>80</v>
      </c>
    </row>
    <row r="10" spans="2:15" ht="20.25" customHeight="1" thickBot="1" x14ac:dyDescent="0.3">
      <c r="B10" s="14" t="s">
        <v>25</v>
      </c>
      <c r="C10" s="15" t="s">
        <v>26</v>
      </c>
      <c r="D10" s="38">
        <v>2</v>
      </c>
      <c r="E10" s="38">
        <v>2</v>
      </c>
      <c r="F10" s="39">
        <v>2</v>
      </c>
      <c r="G10" s="37">
        <v>3</v>
      </c>
      <c r="H10" s="18">
        <v>2</v>
      </c>
      <c r="I10" s="18">
        <v>3</v>
      </c>
      <c r="J10" s="18">
        <v>4</v>
      </c>
      <c r="K10" s="18"/>
      <c r="L10" s="20" t="s">
        <v>78</v>
      </c>
      <c r="M10" s="20" t="s">
        <v>78</v>
      </c>
      <c r="N10" s="20" t="s">
        <v>80</v>
      </c>
      <c r="O10" s="20" t="s">
        <v>80</v>
      </c>
    </row>
    <row r="11" spans="2:15" ht="20.25" customHeight="1" thickBot="1" x14ac:dyDescent="0.3">
      <c r="B11" s="14" t="s">
        <v>27</v>
      </c>
      <c r="C11" s="15" t="s">
        <v>28</v>
      </c>
      <c r="D11" s="37">
        <v>2</v>
      </c>
      <c r="E11" s="37">
        <v>2</v>
      </c>
      <c r="F11" s="37">
        <v>2</v>
      </c>
      <c r="G11" s="37">
        <v>3</v>
      </c>
      <c r="H11" s="18">
        <v>2</v>
      </c>
      <c r="I11" s="18">
        <v>3</v>
      </c>
      <c r="J11" s="18"/>
      <c r="K11" s="18"/>
      <c r="L11" s="20" t="s">
        <v>80</v>
      </c>
      <c r="M11" s="20" t="s">
        <v>80</v>
      </c>
      <c r="N11" s="20" t="s">
        <v>80</v>
      </c>
      <c r="O11" s="20" t="s">
        <v>80</v>
      </c>
    </row>
    <row r="12" spans="2:15" ht="20.25" customHeight="1" thickBot="1" x14ac:dyDescent="0.3">
      <c r="B12" s="14" t="s">
        <v>29</v>
      </c>
      <c r="C12" s="15" t="s">
        <v>30</v>
      </c>
      <c r="D12" s="37">
        <v>2</v>
      </c>
      <c r="E12" s="37">
        <v>2</v>
      </c>
      <c r="F12" s="37">
        <v>2</v>
      </c>
      <c r="G12" s="37">
        <v>3</v>
      </c>
      <c r="H12" s="18">
        <v>2</v>
      </c>
      <c r="I12" s="18">
        <v>3</v>
      </c>
      <c r="J12" s="18"/>
      <c r="K12" s="18"/>
      <c r="L12" s="20" t="s">
        <v>80</v>
      </c>
      <c r="M12" s="20" t="s">
        <v>80</v>
      </c>
      <c r="N12" s="20" t="s">
        <v>80</v>
      </c>
      <c r="O12" s="20" t="s">
        <v>80</v>
      </c>
    </row>
    <row r="13" spans="2:15" ht="20.25" customHeight="1" thickBot="1" x14ac:dyDescent="0.3">
      <c r="B13" s="14" t="s">
        <v>31</v>
      </c>
      <c r="C13" s="15" t="s">
        <v>32</v>
      </c>
      <c r="D13" s="37">
        <v>2</v>
      </c>
      <c r="E13" s="37">
        <v>2</v>
      </c>
      <c r="F13" s="37">
        <v>2</v>
      </c>
      <c r="G13" s="37">
        <v>3</v>
      </c>
      <c r="H13" s="18">
        <v>2</v>
      </c>
      <c r="I13" s="18">
        <v>3</v>
      </c>
      <c r="J13" s="18"/>
      <c r="K13" s="18"/>
      <c r="L13" s="20" t="s">
        <v>80</v>
      </c>
      <c r="M13" s="20" t="s">
        <v>80</v>
      </c>
      <c r="N13" s="20" t="s">
        <v>80</v>
      </c>
      <c r="O13" s="20" t="s">
        <v>80</v>
      </c>
    </row>
    <row r="14" spans="2:15" ht="20.25" customHeight="1" thickBot="1" x14ac:dyDescent="0.3">
      <c r="B14" s="14" t="s">
        <v>33</v>
      </c>
      <c r="C14" s="15" t="s">
        <v>34</v>
      </c>
      <c r="D14" s="37">
        <v>2</v>
      </c>
      <c r="E14" s="37">
        <v>2</v>
      </c>
      <c r="F14" s="37">
        <v>3</v>
      </c>
      <c r="G14" s="37">
        <v>3</v>
      </c>
      <c r="H14" s="18">
        <v>2</v>
      </c>
      <c r="I14" s="18">
        <v>3</v>
      </c>
      <c r="J14" s="18"/>
      <c r="K14" s="18"/>
      <c r="L14" s="20" t="s">
        <v>80</v>
      </c>
      <c r="M14" s="20" t="s">
        <v>80</v>
      </c>
      <c r="N14" s="20" t="s">
        <v>80</v>
      </c>
      <c r="O14" s="20" t="s">
        <v>80</v>
      </c>
    </row>
    <row r="15" spans="2:15" ht="20.25" customHeight="1" thickBot="1" x14ac:dyDescent="0.3">
      <c r="B15" s="14" t="s">
        <v>35</v>
      </c>
      <c r="C15" s="15" t="s">
        <v>36</v>
      </c>
      <c r="D15" s="37">
        <v>2</v>
      </c>
      <c r="E15" s="37">
        <v>2</v>
      </c>
      <c r="F15" s="37">
        <v>3</v>
      </c>
      <c r="G15" s="37">
        <v>3</v>
      </c>
      <c r="H15" s="18">
        <v>2</v>
      </c>
      <c r="I15" s="18">
        <v>3</v>
      </c>
      <c r="J15" s="18"/>
      <c r="K15" s="18"/>
      <c r="L15" s="20" t="s">
        <v>80</v>
      </c>
      <c r="M15" s="20" t="s">
        <v>80</v>
      </c>
      <c r="N15" s="20" t="s">
        <v>80</v>
      </c>
      <c r="O15" s="20" t="s">
        <v>80</v>
      </c>
    </row>
    <row r="16" spans="2:15" ht="20.25" customHeight="1" thickBot="1" x14ac:dyDescent="0.3">
      <c r="B16" s="14" t="s">
        <v>37</v>
      </c>
      <c r="C16" s="15" t="s">
        <v>38</v>
      </c>
      <c r="D16" s="37">
        <v>2</v>
      </c>
      <c r="E16" s="37">
        <v>2</v>
      </c>
      <c r="F16" s="37">
        <v>3</v>
      </c>
      <c r="G16" s="37">
        <v>3</v>
      </c>
      <c r="H16" s="18">
        <v>2</v>
      </c>
      <c r="I16" s="18">
        <v>3</v>
      </c>
      <c r="J16" s="18"/>
      <c r="K16" s="18"/>
      <c r="L16" s="20" t="s">
        <v>80</v>
      </c>
      <c r="M16" s="20" t="s">
        <v>80</v>
      </c>
      <c r="N16" s="20" t="s">
        <v>80</v>
      </c>
      <c r="O16" s="20" t="s">
        <v>80</v>
      </c>
    </row>
    <row r="17" spans="2:15" ht="20.25" customHeight="1" thickBot="1" x14ac:dyDescent="0.3">
      <c r="B17" s="14" t="s">
        <v>39</v>
      </c>
      <c r="C17" s="15" t="s">
        <v>40</v>
      </c>
      <c r="D17" s="38">
        <v>2</v>
      </c>
      <c r="E17" s="37">
        <v>3</v>
      </c>
      <c r="F17" s="37">
        <v>4</v>
      </c>
      <c r="G17" s="37">
        <v>5</v>
      </c>
      <c r="H17" s="18">
        <v>2</v>
      </c>
      <c r="I17" s="18">
        <v>3</v>
      </c>
      <c r="J17" s="18">
        <v>4</v>
      </c>
      <c r="K17" s="18">
        <v>5</v>
      </c>
      <c r="L17" s="20" t="s">
        <v>78</v>
      </c>
      <c r="M17" s="20" t="s">
        <v>80</v>
      </c>
      <c r="N17" s="20" t="s">
        <v>80</v>
      </c>
      <c r="O17" s="20" t="s">
        <v>80</v>
      </c>
    </row>
    <row r="18" spans="2:15" ht="20.25" customHeight="1" thickBot="1" x14ac:dyDescent="0.3">
      <c r="B18" s="14" t="s">
        <v>41</v>
      </c>
      <c r="C18" s="15" t="s">
        <v>42</v>
      </c>
      <c r="D18" s="38">
        <v>2</v>
      </c>
      <c r="E18" s="38">
        <v>2</v>
      </c>
      <c r="F18" s="37">
        <v>2</v>
      </c>
      <c r="G18" s="37">
        <v>3</v>
      </c>
      <c r="H18" s="18">
        <v>2</v>
      </c>
      <c r="I18" s="18">
        <v>3</v>
      </c>
      <c r="J18" s="18">
        <v>4</v>
      </c>
      <c r="K18" s="18"/>
      <c r="L18" s="20" t="s">
        <v>78</v>
      </c>
      <c r="M18" s="20" t="s">
        <v>78</v>
      </c>
      <c r="N18" s="20" t="s">
        <v>80</v>
      </c>
      <c r="O18" s="20" t="s">
        <v>80</v>
      </c>
    </row>
    <row r="19" spans="2:15" ht="20.25" customHeight="1" thickBot="1" x14ac:dyDescent="0.3">
      <c r="B19" s="14" t="s">
        <v>43</v>
      </c>
      <c r="C19" s="15" t="s">
        <v>44</v>
      </c>
      <c r="D19" s="38">
        <v>2</v>
      </c>
      <c r="E19" s="38">
        <v>2</v>
      </c>
      <c r="F19" s="38">
        <v>2</v>
      </c>
      <c r="G19" s="37">
        <v>3</v>
      </c>
      <c r="H19" s="18">
        <v>2</v>
      </c>
      <c r="I19" s="18">
        <v>3</v>
      </c>
      <c r="J19" s="18">
        <v>4</v>
      </c>
      <c r="K19" s="18"/>
      <c r="L19" s="20" t="s">
        <v>78</v>
      </c>
      <c r="M19" s="20" t="s">
        <v>78</v>
      </c>
      <c r="N19" s="20" t="s">
        <v>78</v>
      </c>
      <c r="O19" s="20" t="s">
        <v>80</v>
      </c>
    </row>
    <row r="20" spans="2:15" ht="20.25" customHeight="1" thickBot="1" x14ac:dyDescent="0.3">
      <c r="B20" s="14" t="s">
        <v>45</v>
      </c>
      <c r="C20" s="15" t="s">
        <v>46</v>
      </c>
      <c r="D20" s="38">
        <v>3</v>
      </c>
      <c r="E20" s="38">
        <v>3</v>
      </c>
      <c r="F20" s="37">
        <v>3</v>
      </c>
      <c r="G20" s="37">
        <v>4</v>
      </c>
      <c r="H20" s="18">
        <v>2</v>
      </c>
      <c r="I20" s="18">
        <v>3</v>
      </c>
      <c r="J20" s="18">
        <v>4</v>
      </c>
      <c r="K20" s="18"/>
      <c r="L20" s="20" t="s">
        <v>78</v>
      </c>
      <c r="M20" s="20" t="s">
        <v>78</v>
      </c>
      <c r="N20" s="20" t="s">
        <v>80</v>
      </c>
      <c r="O20" s="20" t="s">
        <v>80</v>
      </c>
    </row>
    <row r="21" spans="2:15" ht="20.25" customHeight="1" thickBot="1" x14ac:dyDescent="0.3">
      <c r="B21" s="14" t="s">
        <v>47</v>
      </c>
      <c r="C21" s="15" t="s">
        <v>48</v>
      </c>
      <c r="D21" s="38">
        <v>2</v>
      </c>
      <c r="E21" s="38">
        <v>2</v>
      </c>
      <c r="F21" s="37">
        <v>3</v>
      </c>
      <c r="G21" s="37">
        <v>3</v>
      </c>
      <c r="H21" s="18">
        <v>2</v>
      </c>
      <c r="I21" s="18">
        <v>3</v>
      </c>
      <c r="J21" s="18"/>
      <c r="K21" s="18"/>
      <c r="L21" s="20" t="s">
        <v>78</v>
      </c>
      <c r="M21" s="20" t="s">
        <v>78</v>
      </c>
      <c r="N21" s="20" t="s">
        <v>80</v>
      </c>
      <c r="O21" s="20" t="s">
        <v>80</v>
      </c>
    </row>
    <row r="22" spans="2:15" ht="20.25" customHeight="1" thickBot="1" x14ac:dyDescent="0.3">
      <c r="B22" s="14" t="s">
        <v>49</v>
      </c>
      <c r="C22" s="15" t="s">
        <v>50</v>
      </c>
      <c r="D22" s="37">
        <v>2</v>
      </c>
      <c r="E22" s="37">
        <v>2</v>
      </c>
      <c r="F22" s="37">
        <v>3</v>
      </c>
      <c r="G22" s="37">
        <v>3</v>
      </c>
      <c r="H22" s="18">
        <v>2</v>
      </c>
      <c r="I22" s="18">
        <v>3</v>
      </c>
      <c r="J22" s="18">
        <v>4</v>
      </c>
      <c r="K22" s="18">
        <v>5</v>
      </c>
      <c r="L22" s="20" t="s">
        <v>80</v>
      </c>
      <c r="M22" s="20" t="s">
        <v>80</v>
      </c>
      <c r="N22" s="20" t="s">
        <v>80</v>
      </c>
      <c r="O22" s="20" t="s">
        <v>80</v>
      </c>
    </row>
    <row r="23" spans="2:15" ht="20.25" customHeight="1" thickBot="1" x14ac:dyDescent="0.3">
      <c r="B23" s="14" t="s">
        <v>51</v>
      </c>
      <c r="C23" s="15" t="s">
        <v>52</v>
      </c>
      <c r="D23" s="37">
        <v>2</v>
      </c>
      <c r="E23" s="37">
        <v>2</v>
      </c>
      <c r="F23" s="37">
        <v>3</v>
      </c>
      <c r="G23" s="37">
        <v>3</v>
      </c>
      <c r="H23" s="18">
        <v>2</v>
      </c>
      <c r="I23" s="18">
        <v>3</v>
      </c>
      <c r="J23" s="18">
        <v>4</v>
      </c>
      <c r="K23" s="18"/>
      <c r="L23" s="20" t="s">
        <v>80</v>
      </c>
      <c r="M23" s="20" t="s">
        <v>80</v>
      </c>
      <c r="N23" s="20" t="s">
        <v>80</v>
      </c>
      <c r="O23" s="20" t="s">
        <v>80</v>
      </c>
    </row>
    <row r="24" spans="2:15" ht="20.25" customHeight="1" thickBot="1" x14ac:dyDescent="0.3">
      <c r="B24" s="14" t="s">
        <v>53</v>
      </c>
      <c r="C24" s="15" t="s">
        <v>54</v>
      </c>
      <c r="D24" s="37">
        <v>2</v>
      </c>
      <c r="E24" s="37">
        <v>2</v>
      </c>
      <c r="F24" s="37">
        <v>3</v>
      </c>
      <c r="G24" s="37">
        <v>3</v>
      </c>
      <c r="H24" s="18">
        <v>2</v>
      </c>
      <c r="I24" s="18">
        <v>3</v>
      </c>
      <c r="J24" s="18">
        <v>4</v>
      </c>
      <c r="K24" s="18"/>
      <c r="L24" s="20" t="s">
        <v>80</v>
      </c>
      <c r="M24" s="20" t="s">
        <v>80</v>
      </c>
      <c r="N24" s="20" t="s">
        <v>80</v>
      </c>
      <c r="O24" s="20" t="s">
        <v>80</v>
      </c>
    </row>
    <row r="25" spans="2:15" ht="20.25" customHeight="1" thickBot="1" x14ac:dyDescent="0.3">
      <c r="B25" s="14" t="s">
        <v>55</v>
      </c>
      <c r="C25" s="15" t="s">
        <v>56</v>
      </c>
      <c r="D25" s="37">
        <v>2</v>
      </c>
      <c r="E25" s="37">
        <v>2</v>
      </c>
      <c r="F25" s="37">
        <v>3</v>
      </c>
      <c r="G25" s="37">
        <v>3</v>
      </c>
      <c r="H25" s="18">
        <v>2</v>
      </c>
      <c r="I25" s="18">
        <v>3</v>
      </c>
      <c r="J25" s="18">
        <v>4</v>
      </c>
      <c r="K25" s="18"/>
      <c r="L25" s="20" t="s">
        <v>80</v>
      </c>
      <c r="M25" s="20" t="s">
        <v>80</v>
      </c>
      <c r="N25" s="20" t="s">
        <v>80</v>
      </c>
      <c r="O25" s="20" t="s">
        <v>80</v>
      </c>
    </row>
    <row r="26" spans="2:15" ht="20.25" customHeight="1" thickBot="1" x14ac:dyDescent="0.3">
      <c r="B26" s="14" t="s">
        <v>57</v>
      </c>
      <c r="C26" s="15" t="s">
        <v>58</v>
      </c>
      <c r="D26" s="38">
        <v>2</v>
      </c>
      <c r="E26" s="37">
        <v>2</v>
      </c>
      <c r="F26" s="37">
        <v>3</v>
      </c>
      <c r="G26" s="37">
        <v>3</v>
      </c>
      <c r="H26" s="18">
        <v>2</v>
      </c>
      <c r="I26" s="18">
        <v>3</v>
      </c>
      <c r="J26" s="18"/>
      <c r="K26" s="18"/>
      <c r="L26" s="20" t="s">
        <v>78</v>
      </c>
      <c r="M26" s="20" t="s">
        <v>80</v>
      </c>
      <c r="N26" s="20" t="s">
        <v>80</v>
      </c>
      <c r="O26" s="20" t="s">
        <v>80</v>
      </c>
    </row>
    <row r="27" spans="2:15" ht="20.25" customHeight="1" thickBot="1" x14ac:dyDescent="0.3">
      <c r="B27" s="14" t="s">
        <v>59</v>
      </c>
      <c r="C27" s="15" t="s">
        <v>60</v>
      </c>
      <c r="D27" s="38">
        <v>2</v>
      </c>
      <c r="E27" s="37">
        <v>2</v>
      </c>
      <c r="F27" s="37">
        <v>3</v>
      </c>
      <c r="G27" s="37">
        <v>3</v>
      </c>
      <c r="H27" s="18">
        <v>2</v>
      </c>
      <c r="I27" s="18">
        <v>3</v>
      </c>
      <c r="J27" s="18">
        <v>4</v>
      </c>
      <c r="K27" s="18"/>
      <c r="L27" s="20" t="s">
        <v>78</v>
      </c>
      <c r="M27" s="20" t="s">
        <v>80</v>
      </c>
      <c r="N27" s="20" t="s">
        <v>80</v>
      </c>
      <c r="O27" s="20" t="s">
        <v>80</v>
      </c>
    </row>
    <row r="28" spans="2:15" ht="20.25" customHeight="1" thickBot="1" x14ac:dyDescent="0.3">
      <c r="B28" s="14" t="s">
        <v>61</v>
      </c>
      <c r="C28" s="15" t="s">
        <v>62</v>
      </c>
      <c r="D28" s="37">
        <v>2</v>
      </c>
      <c r="E28" s="37">
        <v>3</v>
      </c>
      <c r="F28" s="37">
        <v>4</v>
      </c>
      <c r="G28" s="37">
        <v>5</v>
      </c>
      <c r="H28" s="18">
        <v>2</v>
      </c>
      <c r="I28" s="18">
        <v>3</v>
      </c>
      <c r="J28" s="18">
        <v>4</v>
      </c>
      <c r="K28" s="18">
        <v>5</v>
      </c>
      <c r="L28" s="20" t="s">
        <v>80</v>
      </c>
      <c r="M28" s="20" t="s">
        <v>80</v>
      </c>
      <c r="N28" s="20" t="s">
        <v>80</v>
      </c>
      <c r="O28" s="20" t="s">
        <v>80</v>
      </c>
    </row>
    <row r="29" spans="2:15" ht="20.25" customHeight="1" thickBot="1" x14ac:dyDescent="0.3">
      <c r="B29" s="14" t="s">
        <v>63</v>
      </c>
      <c r="C29" s="16" t="s">
        <v>64</v>
      </c>
      <c r="D29" s="37">
        <v>3</v>
      </c>
      <c r="E29" s="37">
        <v>3</v>
      </c>
      <c r="F29" s="37">
        <v>4</v>
      </c>
      <c r="G29" s="37">
        <v>4</v>
      </c>
      <c r="H29" s="18">
        <v>2</v>
      </c>
      <c r="I29" s="18">
        <v>3</v>
      </c>
      <c r="J29" s="18">
        <v>4</v>
      </c>
      <c r="K29" s="18">
        <v>5</v>
      </c>
      <c r="L29" s="20" t="s">
        <v>80</v>
      </c>
      <c r="M29" s="20" t="s">
        <v>80</v>
      </c>
      <c r="N29" s="20" t="s">
        <v>80</v>
      </c>
      <c r="O29" s="20" t="s">
        <v>80</v>
      </c>
    </row>
    <row r="30" spans="2:15" ht="20.25" customHeight="1" thickBot="1" x14ac:dyDescent="0.3">
      <c r="B30" s="14" t="s">
        <v>65</v>
      </c>
      <c r="C30" s="15" t="s">
        <v>66</v>
      </c>
      <c r="D30" s="38">
        <v>2</v>
      </c>
      <c r="E30" s="38">
        <v>2</v>
      </c>
      <c r="F30" s="38">
        <v>2</v>
      </c>
      <c r="G30" s="37">
        <v>3</v>
      </c>
      <c r="H30" s="18">
        <v>2</v>
      </c>
      <c r="I30" s="18">
        <v>3</v>
      </c>
      <c r="J30" s="18">
        <v>4</v>
      </c>
      <c r="K30" s="18"/>
      <c r="L30" s="20" t="s">
        <v>78</v>
      </c>
      <c r="M30" s="20" t="s">
        <v>78</v>
      </c>
      <c r="N30" s="20" t="s">
        <v>78</v>
      </c>
      <c r="O30" s="20" t="s">
        <v>80</v>
      </c>
    </row>
    <row r="31" spans="2:15" ht="20.25" customHeight="1" thickBot="1" x14ac:dyDescent="0.3">
      <c r="B31" s="14" t="s">
        <v>67</v>
      </c>
      <c r="C31" s="15" t="s">
        <v>68</v>
      </c>
      <c r="D31" s="38">
        <v>2</v>
      </c>
      <c r="E31" s="38">
        <v>2</v>
      </c>
      <c r="F31" s="37">
        <v>3</v>
      </c>
      <c r="G31" s="37">
        <v>3</v>
      </c>
      <c r="H31" s="18">
        <v>2</v>
      </c>
      <c r="I31" s="18">
        <v>3</v>
      </c>
      <c r="J31" s="18">
        <v>4</v>
      </c>
      <c r="K31" s="18"/>
      <c r="L31" s="20" t="s">
        <v>78</v>
      </c>
      <c r="M31" s="20" t="s">
        <v>78</v>
      </c>
      <c r="N31" s="20" t="s">
        <v>80</v>
      </c>
      <c r="O31" s="20" t="s">
        <v>80</v>
      </c>
    </row>
    <row r="32" spans="2:15" ht="20.25" customHeight="1" thickBot="1" x14ac:dyDescent="0.3">
      <c r="B32" s="14" t="s">
        <v>69</v>
      </c>
      <c r="C32" s="15" t="s">
        <v>70</v>
      </c>
      <c r="D32" s="38">
        <v>2</v>
      </c>
      <c r="E32" s="38">
        <v>2</v>
      </c>
      <c r="F32" s="37">
        <v>3</v>
      </c>
      <c r="G32" s="37">
        <v>3</v>
      </c>
      <c r="H32" s="18">
        <v>2</v>
      </c>
      <c r="I32" s="18">
        <v>3</v>
      </c>
      <c r="J32" s="18"/>
      <c r="K32" s="18"/>
      <c r="L32" s="20" t="s">
        <v>78</v>
      </c>
      <c r="M32" s="20" t="s">
        <v>78</v>
      </c>
      <c r="N32" s="20" t="s">
        <v>80</v>
      </c>
      <c r="O32" s="20" t="s">
        <v>80</v>
      </c>
    </row>
    <row r="33" spans="2:15" ht="20.25" customHeight="1" thickBot="1" x14ac:dyDescent="0.3">
      <c r="B33" s="14" t="s">
        <v>71</v>
      </c>
      <c r="C33" s="15" t="s">
        <v>72</v>
      </c>
      <c r="D33" s="37">
        <v>2</v>
      </c>
      <c r="E33" s="37">
        <v>2</v>
      </c>
      <c r="F33" s="37">
        <v>3</v>
      </c>
      <c r="G33" s="37">
        <v>4</v>
      </c>
      <c r="H33" s="18">
        <v>2</v>
      </c>
      <c r="I33" s="18">
        <v>3</v>
      </c>
      <c r="J33" s="18">
        <v>4</v>
      </c>
      <c r="K33" s="18"/>
      <c r="L33" s="20" t="s">
        <v>80</v>
      </c>
      <c r="M33" s="20" t="s">
        <v>80</v>
      </c>
      <c r="N33" s="20" t="s">
        <v>80</v>
      </c>
      <c r="O33" s="20" t="s">
        <v>80</v>
      </c>
    </row>
    <row r="34" spans="2:15" ht="20.25" customHeight="1" thickBot="1" x14ac:dyDescent="0.3">
      <c r="B34" s="14" t="s">
        <v>73</v>
      </c>
      <c r="C34" s="15" t="s">
        <v>74</v>
      </c>
      <c r="D34" s="38">
        <v>2</v>
      </c>
      <c r="E34" s="38">
        <v>3</v>
      </c>
      <c r="F34" s="37">
        <v>3</v>
      </c>
      <c r="G34" s="37">
        <v>4</v>
      </c>
      <c r="H34" s="18">
        <v>2</v>
      </c>
      <c r="I34" s="18">
        <v>3</v>
      </c>
      <c r="J34" s="18">
        <v>4</v>
      </c>
      <c r="K34" s="18">
        <v>5</v>
      </c>
      <c r="L34" s="20" t="s">
        <v>78</v>
      </c>
      <c r="M34" s="20" t="s">
        <v>78</v>
      </c>
      <c r="N34" s="20" t="s">
        <v>80</v>
      </c>
      <c r="O34" s="20" t="s">
        <v>80</v>
      </c>
    </row>
    <row r="35" spans="2:15" ht="20.25" customHeight="1" thickBot="1" x14ac:dyDescent="0.3">
      <c r="B35" s="14" t="s">
        <v>75</v>
      </c>
      <c r="C35" s="15" t="s">
        <v>76</v>
      </c>
      <c r="D35" s="38">
        <v>2</v>
      </c>
      <c r="E35" s="38">
        <v>2</v>
      </c>
      <c r="F35" s="37">
        <v>3</v>
      </c>
      <c r="G35" s="37">
        <v>3</v>
      </c>
      <c r="H35" s="18">
        <v>2</v>
      </c>
      <c r="I35" s="18">
        <v>3</v>
      </c>
      <c r="J35" s="18"/>
      <c r="K35" s="18"/>
      <c r="L35" s="20" t="s">
        <v>78</v>
      </c>
      <c r="M35" s="20" t="s">
        <v>78</v>
      </c>
      <c r="N35" s="20" t="s">
        <v>80</v>
      </c>
      <c r="O35" s="20" t="s">
        <v>80</v>
      </c>
    </row>
  </sheetData>
  <sheetProtection algorithmName="SHA-512" hashValue="Nf+hckSr6QAJ5e9ES2fxkPZfzlGGvu9HPlB92K3mwSaWJH8PrNgA2mHjRFysfUqI9dT35loqioMyWlC7Bd3Iug==" saltValue="fuvJfLdFw7poIoCTKRaBpw==" spinCount="100000" sheet="1" objects="1" scenarios="1"/>
  <mergeCells count="3">
    <mergeCell ref="B2:C2"/>
    <mergeCell ref="D2:G2"/>
    <mergeCell ref="L2:O2"/>
  </mergeCells>
  <phoneticPr fontId="15" type="noConversion"/>
  <pageMargins left="0.511811024" right="0.511811024" top="0.78740157499999996" bottom="0.78740157499999996" header="0.31496062000000002" footer="0.3149606200000000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zoomScale="90" zoomScaleNormal="90" workbookViewId="0">
      <selection activeCell="F25" sqref="F25"/>
    </sheetView>
  </sheetViews>
  <sheetFormatPr defaultColWidth="9.140625" defaultRowHeight="15" x14ac:dyDescent="0.25"/>
  <cols>
    <col min="1" max="1" width="4" style="65" bestFit="1" customWidth="1" collapsed="1"/>
    <col min="2" max="2" width="37.28515625" style="65" bestFit="1" customWidth="1" collapsed="1"/>
    <col min="3" max="3" width="34.42578125" style="65" bestFit="1" customWidth="1" collapsed="1"/>
    <col min="4" max="4" width="13.85546875" style="65" bestFit="1" customWidth="1" collapsed="1"/>
    <col min="5" max="5" width="4" style="65" bestFit="1" customWidth="1" collapsed="1"/>
    <col min="6" max="37" width="5.7109375" style="65" customWidth="1" collapsed="1"/>
    <col min="38" max="16384" width="9.140625" style="65" collapsed="1"/>
  </cols>
  <sheetData>
    <row r="1" spans="1:37" x14ac:dyDescent="0.25">
      <c r="F1" s="131" t="s">
        <v>288</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row>
    <row r="2" spans="1:37" x14ac:dyDescent="0.25">
      <c r="A2" s="66"/>
      <c r="B2" s="66"/>
      <c r="C2" s="66"/>
      <c r="D2" s="66"/>
      <c r="E2" s="66"/>
      <c r="F2" s="67" t="s">
        <v>13</v>
      </c>
      <c r="G2" s="67" t="s">
        <v>15</v>
      </c>
      <c r="H2" s="67" t="s">
        <v>17</v>
      </c>
      <c r="I2" s="67" t="s">
        <v>19</v>
      </c>
      <c r="J2" s="67" t="s">
        <v>21</v>
      </c>
      <c r="K2" s="67" t="s">
        <v>23</v>
      </c>
      <c r="L2" s="67" t="s">
        <v>25</v>
      </c>
      <c r="M2" s="67" t="s">
        <v>27</v>
      </c>
      <c r="N2" s="67" t="s">
        <v>29</v>
      </c>
      <c r="O2" s="67" t="s">
        <v>31</v>
      </c>
      <c r="P2" s="67" t="s">
        <v>33</v>
      </c>
      <c r="Q2" s="67" t="s">
        <v>35</v>
      </c>
      <c r="R2" s="67" t="s">
        <v>37</v>
      </c>
      <c r="S2" s="67" t="s">
        <v>39</v>
      </c>
      <c r="T2" s="67" t="s">
        <v>41</v>
      </c>
      <c r="U2" s="67" t="s">
        <v>43</v>
      </c>
      <c r="V2" s="67" t="s">
        <v>45</v>
      </c>
      <c r="W2" s="67" t="s">
        <v>47</v>
      </c>
      <c r="X2" s="67" t="s">
        <v>49</v>
      </c>
      <c r="Y2" s="67" t="s">
        <v>51</v>
      </c>
      <c r="Z2" s="67" t="s">
        <v>53</v>
      </c>
      <c r="AA2" s="67" t="s">
        <v>55</v>
      </c>
      <c r="AB2" s="67" t="s">
        <v>57</v>
      </c>
      <c r="AC2" s="67" t="s">
        <v>59</v>
      </c>
      <c r="AD2" s="67" t="s">
        <v>61</v>
      </c>
      <c r="AE2" s="67" t="s">
        <v>63</v>
      </c>
      <c r="AF2" s="67" t="s">
        <v>65</v>
      </c>
      <c r="AG2" s="67" t="s">
        <v>67</v>
      </c>
      <c r="AH2" s="67" t="s">
        <v>69</v>
      </c>
      <c r="AI2" s="67" t="s">
        <v>71</v>
      </c>
      <c r="AJ2" s="67" t="s">
        <v>73</v>
      </c>
      <c r="AK2" s="67" t="s">
        <v>75</v>
      </c>
    </row>
    <row r="3" spans="1:37" x14ac:dyDescent="0.25">
      <c r="A3" s="67" t="s">
        <v>315</v>
      </c>
      <c r="B3" s="67" t="s">
        <v>322</v>
      </c>
      <c r="C3" s="67" t="s">
        <v>323</v>
      </c>
      <c r="D3" s="67" t="s">
        <v>324</v>
      </c>
      <c r="E3" s="67" t="s">
        <v>315</v>
      </c>
      <c r="F3" s="67">
        <v>1</v>
      </c>
      <c r="G3" s="67">
        <v>2</v>
      </c>
      <c r="H3" s="67">
        <v>3</v>
      </c>
      <c r="I3" s="67">
        <v>4</v>
      </c>
      <c r="J3" s="67">
        <v>5</v>
      </c>
      <c r="K3" s="67">
        <v>6</v>
      </c>
      <c r="L3" s="67">
        <v>7</v>
      </c>
      <c r="M3" s="67">
        <v>8</v>
      </c>
      <c r="N3" s="67">
        <v>9</v>
      </c>
      <c r="O3" s="67">
        <v>10</v>
      </c>
      <c r="P3" s="67">
        <v>11</v>
      </c>
      <c r="Q3" s="67">
        <v>12</v>
      </c>
      <c r="R3" s="67">
        <v>13</v>
      </c>
      <c r="S3" s="67">
        <v>14</v>
      </c>
      <c r="T3" s="67">
        <v>15</v>
      </c>
      <c r="U3" s="67">
        <v>16</v>
      </c>
      <c r="V3" s="67">
        <v>17</v>
      </c>
      <c r="W3" s="67">
        <v>18</v>
      </c>
      <c r="X3" s="67">
        <v>19</v>
      </c>
      <c r="Y3" s="67">
        <v>20</v>
      </c>
      <c r="Z3" s="67">
        <v>21</v>
      </c>
      <c r="AA3" s="67">
        <v>22</v>
      </c>
      <c r="AB3" s="67">
        <v>23</v>
      </c>
      <c r="AC3" s="67">
        <v>24</v>
      </c>
      <c r="AD3" s="67">
        <v>25</v>
      </c>
      <c r="AE3" s="67">
        <v>26</v>
      </c>
      <c r="AF3" s="67">
        <v>27</v>
      </c>
      <c r="AG3" s="67">
        <v>28</v>
      </c>
      <c r="AH3" s="67">
        <v>29</v>
      </c>
      <c r="AI3" s="67">
        <v>30</v>
      </c>
      <c r="AJ3" s="67">
        <v>31</v>
      </c>
      <c r="AK3" s="67">
        <v>32</v>
      </c>
    </row>
    <row r="4" spans="1:37" ht="14.45" x14ac:dyDescent="0.3">
      <c r="A4" s="67" t="s">
        <v>289</v>
      </c>
      <c r="B4" s="65" t="s">
        <v>318</v>
      </c>
      <c r="D4" s="68" t="s">
        <v>325</v>
      </c>
      <c r="E4" s="67">
        <v>1</v>
      </c>
      <c r="F4" s="71" t="s">
        <v>317</v>
      </c>
      <c r="G4" s="71" t="s">
        <v>317</v>
      </c>
      <c r="H4" s="71" t="s">
        <v>317</v>
      </c>
      <c r="I4" s="71" t="s">
        <v>317</v>
      </c>
      <c r="J4" s="71" t="s">
        <v>317</v>
      </c>
      <c r="K4" s="71" t="s">
        <v>340</v>
      </c>
      <c r="L4" s="71" t="s">
        <v>340</v>
      </c>
      <c r="M4" s="71" t="s">
        <v>317</v>
      </c>
      <c r="N4" s="71" t="s">
        <v>317</v>
      </c>
      <c r="O4" s="71" t="s">
        <v>317</v>
      </c>
      <c r="P4" s="71" t="s">
        <v>317</v>
      </c>
      <c r="Q4" s="71" t="s">
        <v>317</v>
      </c>
      <c r="R4" s="71" t="s">
        <v>317</v>
      </c>
      <c r="S4" s="71" t="s">
        <v>317</v>
      </c>
      <c r="T4" s="71" t="s">
        <v>340</v>
      </c>
      <c r="U4" s="71" t="s">
        <v>340</v>
      </c>
      <c r="V4" s="71" t="s">
        <v>317</v>
      </c>
      <c r="W4" s="71" t="s">
        <v>317</v>
      </c>
      <c r="X4" s="71" t="s">
        <v>317</v>
      </c>
      <c r="Y4" s="71" t="s">
        <v>317</v>
      </c>
      <c r="Z4" s="71" t="s">
        <v>317</v>
      </c>
      <c r="AA4" s="71" t="s">
        <v>317</v>
      </c>
      <c r="AB4" s="71" t="s">
        <v>317</v>
      </c>
      <c r="AC4" s="71" t="s">
        <v>317</v>
      </c>
      <c r="AD4" s="71" t="s">
        <v>317</v>
      </c>
      <c r="AE4" s="71" t="s">
        <v>317</v>
      </c>
      <c r="AF4" s="71" t="s">
        <v>340</v>
      </c>
      <c r="AG4" s="71" t="s">
        <v>340</v>
      </c>
      <c r="AH4" s="71" t="s">
        <v>317</v>
      </c>
      <c r="AI4" s="71" t="s">
        <v>317</v>
      </c>
      <c r="AJ4" s="71" t="s">
        <v>317</v>
      </c>
      <c r="AK4" s="71" t="s">
        <v>317</v>
      </c>
    </row>
    <row r="5" spans="1:37" ht="14.45" x14ac:dyDescent="0.3">
      <c r="A5" s="67" t="s">
        <v>290</v>
      </c>
      <c r="B5" s="65" t="s">
        <v>319</v>
      </c>
      <c r="D5" s="68" t="s">
        <v>326</v>
      </c>
      <c r="E5" s="67">
        <v>2</v>
      </c>
      <c r="F5" s="71" t="s">
        <v>317</v>
      </c>
      <c r="G5" s="71" t="s">
        <v>317</v>
      </c>
      <c r="H5" s="71" t="s">
        <v>317</v>
      </c>
      <c r="I5" s="71" t="s">
        <v>317</v>
      </c>
      <c r="J5" s="71" t="s">
        <v>317</v>
      </c>
      <c r="K5" s="71" t="s">
        <v>317</v>
      </c>
      <c r="L5" s="71" t="s">
        <v>340</v>
      </c>
      <c r="M5" s="71" t="s">
        <v>317</v>
      </c>
      <c r="N5" s="71" t="s">
        <v>317</v>
      </c>
      <c r="O5" s="71" t="s">
        <v>317</v>
      </c>
      <c r="P5" s="71" t="s">
        <v>317</v>
      </c>
      <c r="Q5" s="71" t="s">
        <v>317</v>
      </c>
      <c r="R5" s="71" t="s">
        <v>317</v>
      </c>
      <c r="S5" s="71" t="s">
        <v>317</v>
      </c>
      <c r="T5" s="71" t="s">
        <v>317</v>
      </c>
      <c r="U5" s="71" t="s">
        <v>317</v>
      </c>
      <c r="V5" s="71" t="s">
        <v>340</v>
      </c>
      <c r="W5" s="71" t="s">
        <v>340</v>
      </c>
      <c r="X5" s="71" t="s">
        <v>317</v>
      </c>
      <c r="Y5" s="71" t="s">
        <v>317</v>
      </c>
      <c r="Z5" s="71" t="s">
        <v>317</v>
      </c>
      <c r="AA5" s="71" t="s">
        <v>317</v>
      </c>
      <c r="AB5" s="71" t="s">
        <v>317</v>
      </c>
      <c r="AC5" s="71" t="s">
        <v>317</v>
      </c>
      <c r="AD5" s="71" t="s">
        <v>317</v>
      </c>
      <c r="AE5" s="71" t="s">
        <v>317</v>
      </c>
      <c r="AF5" s="71" t="s">
        <v>317</v>
      </c>
      <c r="AG5" s="71" t="s">
        <v>317</v>
      </c>
      <c r="AH5" s="71" t="s">
        <v>317</v>
      </c>
      <c r="AI5" s="71" t="s">
        <v>317</v>
      </c>
      <c r="AJ5" s="71" t="s">
        <v>317</v>
      </c>
      <c r="AK5" s="71" t="s">
        <v>340</v>
      </c>
    </row>
    <row r="6" spans="1:37" ht="14.45" x14ac:dyDescent="0.3">
      <c r="A6" s="67" t="s">
        <v>291</v>
      </c>
      <c r="B6" s="65" t="s">
        <v>318</v>
      </c>
      <c r="D6" s="68" t="s">
        <v>327</v>
      </c>
      <c r="E6" s="67">
        <v>3</v>
      </c>
      <c r="F6" s="71" t="s">
        <v>317</v>
      </c>
      <c r="G6" s="71" t="s">
        <v>317</v>
      </c>
      <c r="H6" s="71" t="s">
        <v>340</v>
      </c>
      <c r="I6" s="71" t="s">
        <v>317</v>
      </c>
      <c r="J6" s="71" t="s">
        <v>317</v>
      </c>
      <c r="K6" s="71" t="s">
        <v>317</v>
      </c>
      <c r="L6" s="71" t="s">
        <v>340</v>
      </c>
      <c r="M6" s="71" t="s">
        <v>317</v>
      </c>
      <c r="N6" s="71" t="s">
        <v>317</v>
      </c>
      <c r="O6" s="71" t="s">
        <v>317</v>
      </c>
      <c r="P6" s="71" t="s">
        <v>317</v>
      </c>
      <c r="Q6" s="71" t="s">
        <v>317</v>
      </c>
      <c r="R6" s="71" t="s">
        <v>317</v>
      </c>
      <c r="S6" s="71" t="s">
        <v>317</v>
      </c>
      <c r="T6" s="71" t="s">
        <v>340</v>
      </c>
      <c r="U6" s="71" t="s">
        <v>317</v>
      </c>
      <c r="V6" s="71" t="s">
        <v>340</v>
      </c>
      <c r="W6" s="71" t="s">
        <v>340</v>
      </c>
      <c r="X6" s="71" t="s">
        <v>317</v>
      </c>
      <c r="Y6" s="71" t="s">
        <v>317</v>
      </c>
      <c r="Z6" s="71" t="s">
        <v>317</v>
      </c>
      <c r="AA6" s="71" t="s">
        <v>317</v>
      </c>
      <c r="AB6" s="71" t="s">
        <v>340</v>
      </c>
      <c r="AC6" s="71" t="s">
        <v>340</v>
      </c>
      <c r="AD6" s="71" t="s">
        <v>317</v>
      </c>
      <c r="AE6" s="71" t="s">
        <v>317</v>
      </c>
      <c r="AF6" s="71" t="s">
        <v>317</v>
      </c>
      <c r="AG6" s="71" t="s">
        <v>340</v>
      </c>
      <c r="AH6" s="71" t="s">
        <v>340</v>
      </c>
      <c r="AI6" s="71" t="s">
        <v>317</v>
      </c>
      <c r="AJ6" s="71" t="s">
        <v>317</v>
      </c>
      <c r="AK6" s="71" t="s">
        <v>340</v>
      </c>
    </row>
    <row r="7" spans="1:37" ht="14.45" x14ac:dyDescent="0.3">
      <c r="A7" s="67" t="s">
        <v>292</v>
      </c>
      <c r="B7" s="65" t="s">
        <v>318</v>
      </c>
      <c r="D7" s="68" t="s">
        <v>358</v>
      </c>
      <c r="E7" s="67">
        <v>4</v>
      </c>
      <c r="F7" s="71" t="s">
        <v>317</v>
      </c>
      <c r="G7" s="71" t="s">
        <v>317</v>
      </c>
      <c r="H7" s="71" t="s">
        <v>340</v>
      </c>
      <c r="I7" s="71" t="s">
        <v>317</v>
      </c>
      <c r="J7" s="71" t="s">
        <v>317</v>
      </c>
      <c r="K7" s="71" t="s">
        <v>340</v>
      </c>
      <c r="L7" s="71" t="s">
        <v>340</v>
      </c>
      <c r="M7" s="71" t="s">
        <v>317</v>
      </c>
      <c r="N7" s="71" t="s">
        <v>317</v>
      </c>
      <c r="O7" s="71" t="s">
        <v>317</v>
      </c>
      <c r="P7" s="71" t="s">
        <v>317</v>
      </c>
      <c r="Q7" s="71" t="s">
        <v>317</v>
      </c>
      <c r="R7" s="71" t="s">
        <v>317</v>
      </c>
      <c r="S7" s="71" t="s">
        <v>317</v>
      </c>
      <c r="T7" s="71" t="s">
        <v>340</v>
      </c>
      <c r="U7" s="71" t="s">
        <v>340</v>
      </c>
      <c r="V7" s="71" t="s">
        <v>340</v>
      </c>
      <c r="W7" s="71" t="s">
        <v>340</v>
      </c>
      <c r="X7" s="71" t="s">
        <v>317</v>
      </c>
      <c r="Y7" s="71" t="s">
        <v>317</v>
      </c>
      <c r="Z7" s="71" t="s">
        <v>317</v>
      </c>
      <c r="AA7" s="71" t="s">
        <v>317</v>
      </c>
      <c r="AB7" s="71" t="s">
        <v>317</v>
      </c>
      <c r="AC7" s="71" t="s">
        <v>317</v>
      </c>
      <c r="AD7" s="71" t="s">
        <v>317</v>
      </c>
      <c r="AE7" s="71" t="s">
        <v>317</v>
      </c>
      <c r="AF7" s="71" t="s">
        <v>340</v>
      </c>
      <c r="AG7" s="71" t="s">
        <v>317</v>
      </c>
      <c r="AH7" s="71" t="s">
        <v>340</v>
      </c>
      <c r="AI7" s="71" t="s">
        <v>317</v>
      </c>
      <c r="AJ7" s="71" t="s">
        <v>317</v>
      </c>
      <c r="AK7" s="71" t="s">
        <v>317</v>
      </c>
    </row>
    <row r="8" spans="1:37" ht="14.45" x14ac:dyDescent="0.3">
      <c r="A8" s="67" t="s">
        <v>293</v>
      </c>
      <c r="B8" s="65" t="s">
        <v>320</v>
      </c>
      <c r="D8" s="68" t="s">
        <v>349</v>
      </c>
      <c r="E8" s="67">
        <v>5</v>
      </c>
      <c r="F8" s="71" t="s">
        <v>317</v>
      </c>
      <c r="G8" s="71" t="s">
        <v>317</v>
      </c>
      <c r="H8" s="71" t="s">
        <v>317</v>
      </c>
      <c r="I8" s="71" t="s">
        <v>317</v>
      </c>
      <c r="J8" s="71" t="s">
        <v>317</v>
      </c>
      <c r="K8" s="71" t="s">
        <v>317</v>
      </c>
      <c r="L8" s="71" t="s">
        <v>317</v>
      </c>
      <c r="M8" s="71" t="s">
        <v>317</v>
      </c>
      <c r="N8" s="71" t="s">
        <v>317</v>
      </c>
      <c r="O8" s="71" t="s">
        <v>317</v>
      </c>
      <c r="P8" s="71" t="s">
        <v>317</v>
      </c>
      <c r="Q8" s="71" t="s">
        <v>317</v>
      </c>
      <c r="R8" s="71" t="s">
        <v>317</v>
      </c>
      <c r="S8" s="71" t="s">
        <v>317</v>
      </c>
      <c r="T8" s="71" t="s">
        <v>317</v>
      </c>
      <c r="U8" s="71" t="s">
        <v>317</v>
      </c>
      <c r="V8" s="71" t="s">
        <v>317</v>
      </c>
      <c r="W8" s="71" t="s">
        <v>317</v>
      </c>
      <c r="X8" s="71" t="s">
        <v>317</v>
      </c>
      <c r="Y8" s="71" t="s">
        <v>317</v>
      </c>
      <c r="Z8" s="71" t="s">
        <v>317</v>
      </c>
      <c r="AA8" s="71" t="s">
        <v>317</v>
      </c>
      <c r="AB8" s="71" t="s">
        <v>317</v>
      </c>
      <c r="AC8" s="71" t="s">
        <v>317</v>
      </c>
      <c r="AD8" s="71" t="s">
        <v>317</v>
      </c>
      <c r="AE8" s="71" t="s">
        <v>317</v>
      </c>
      <c r="AF8" s="71" t="s">
        <v>317</v>
      </c>
      <c r="AG8" s="71" t="s">
        <v>317</v>
      </c>
      <c r="AH8" s="71" t="s">
        <v>317</v>
      </c>
      <c r="AI8" s="71" t="s">
        <v>317</v>
      </c>
      <c r="AJ8" s="71" t="s">
        <v>317</v>
      </c>
      <c r="AK8" s="71" t="s">
        <v>317</v>
      </c>
    </row>
    <row r="9" spans="1:37" ht="14.45" x14ac:dyDescent="0.3">
      <c r="A9" s="67" t="s">
        <v>294</v>
      </c>
      <c r="B9" s="65" t="s">
        <v>321</v>
      </c>
      <c r="D9" s="69" t="s">
        <v>357</v>
      </c>
      <c r="E9" s="67">
        <v>6</v>
      </c>
      <c r="F9" s="71" t="s">
        <v>317</v>
      </c>
      <c r="G9" s="71" t="s">
        <v>317</v>
      </c>
      <c r="H9" s="71" t="s">
        <v>317</v>
      </c>
      <c r="I9" s="71" t="s">
        <v>317</v>
      </c>
      <c r="J9" s="71" t="s">
        <v>317</v>
      </c>
      <c r="K9" s="71" t="s">
        <v>317</v>
      </c>
      <c r="L9" s="71" t="s">
        <v>317</v>
      </c>
      <c r="M9" s="71" t="s">
        <v>317</v>
      </c>
      <c r="N9" s="71" t="s">
        <v>317</v>
      </c>
      <c r="O9" s="71" t="s">
        <v>317</v>
      </c>
      <c r="P9" s="71" t="s">
        <v>317</v>
      </c>
      <c r="Q9" s="71" t="s">
        <v>317</v>
      </c>
      <c r="R9" s="71" t="s">
        <v>317</v>
      </c>
      <c r="S9" s="71" t="s">
        <v>317</v>
      </c>
      <c r="T9" s="71" t="s">
        <v>317</v>
      </c>
      <c r="U9" s="71" t="s">
        <v>317</v>
      </c>
      <c r="V9" s="71" t="s">
        <v>317</v>
      </c>
      <c r="W9" s="71" t="s">
        <v>317</v>
      </c>
      <c r="X9" s="71" t="s">
        <v>317</v>
      </c>
      <c r="Y9" s="71" t="s">
        <v>317</v>
      </c>
      <c r="Z9" s="71" t="s">
        <v>317</v>
      </c>
      <c r="AA9" s="71" t="s">
        <v>317</v>
      </c>
      <c r="AB9" s="71" t="s">
        <v>317</v>
      </c>
      <c r="AC9" s="71" t="s">
        <v>317</v>
      </c>
      <c r="AD9" s="71" t="s">
        <v>317</v>
      </c>
      <c r="AE9" s="71" t="s">
        <v>317</v>
      </c>
      <c r="AF9" s="71" t="s">
        <v>317</v>
      </c>
      <c r="AG9" s="71" t="s">
        <v>317</v>
      </c>
      <c r="AH9" s="71" t="s">
        <v>317</v>
      </c>
      <c r="AI9" s="71" t="s">
        <v>317</v>
      </c>
      <c r="AJ9" s="71" t="s">
        <v>317</v>
      </c>
      <c r="AK9" s="71" t="s">
        <v>317</v>
      </c>
    </row>
    <row r="10" spans="1:37" ht="14.45" x14ac:dyDescent="0.3">
      <c r="A10" s="67" t="s">
        <v>295</v>
      </c>
      <c r="B10" s="65" t="s">
        <v>320</v>
      </c>
      <c r="D10" s="69" t="s">
        <v>359</v>
      </c>
      <c r="E10" s="67">
        <v>7</v>
      </c>
      <c r="F10" s="71" t="s">
        <v>317</v>
      </c>
      <c r="G10" s="71" t="s">
        <v>317</v>
      </c>
      <c r="H10" s="71" t="s">
        <v>317</v>
      </c>
      <c r="I10" s="71" t="s">
        <v>317</v>
      </c>
      <c r="J10" s="71" t="s">
        <v>317</v>
      </c>
      <c r="K10" s="71" t="s">
        <v>317</v>
      </c>
      <c r="L10" s="71" t="s">
        <v>317</v>
      </c>
      <c r="M10" s="71" t="s">
        <v>317</v>
      </c>
      <c r="N10" s="71" t="s">
        <v>317</v>
      </c>
      <c r="O10" s="71" t="s">
        <v>317</v>
      </c>
      <c r="P10" s="71" t="s">
        <v>317</v>
      </c>
      <c r="Q10" s="71" t="s">
        <v>317</v>
      </c>
      <c r="R10" s="71" t="s">
        <v>317</v>
      </c>
      <c r="S10" s="71" t="s">
        <v>317</v>
      </c>
      <c r="T10" s="71" t="s">
        <v>317</v>
      </c>
      <c r="U10" s="71" t="s">
        <v>317</v>
      </c>
      <c r="V10" s="71" t="s">
        <v>317</v>
      </c>
      <c r="W10" s="71" t="s">
        <v>317</v>
      </c>
      <c r="X10" s="71" t="s">
        <v>317</v>
      </c>
      <c r="Y10" s="71" t="s">
        <v>317</v>
      </c>
      <c r="Z10" s="71" t="s">
        <v>317</v>
      </c>
      <c r="AA10" s="71" t="s">
        <v>317</v>
      </c>
      <c r="AB10" s="71" t="s">
        <v>317</v>
      </c>
      <c r="AC10" s="71" t="s">
        <v>317</v>
      </c>
      <c r="AD10" s="71" t="s">
        <v>317</v>
      </c>
      <c r="AE10" s="71" t="s">
        <v>317</v>
      </c>
      <c r="AF10" s="71" t="s">
        <v>317</v>
      </c>
      <c r="AG10" s="71" t="s">
        <v>317</v>
      </c>
      <c r="AH10" s="71" t="s">
        <v>317</v>
      </c>
      <c r="AI10" s="71" t="s">
        <v>317</v>
      </c>
      <c r="AJ10" s="71" t="s">
        <v>317</v>
      </c>
      <c r="AK10" s="71" t="s">
        <v>317</v>
      </c>
    </row>
    <row r="11" spans="1:37" ht="14.45" x14ac:dyDescent="0.3">
      <c r="A11" s="67" t="s">
        <v>296</v>
      </c>
      <c r="B11" s="65" t="s">
        <v>320</v>
      </c>
      <c r="D11" s="68" t="s">
        <v>356</v>
      </c>
      <c r="E11" s="67">
        <v>8</v>
      </c>
      <c r="F11" s="71" t="s">
        <v>317</v>
      </c>
      <c r="G11" s="71" t="s">
        <v>317</v>
      </c>
      <c r="H11" s="71" t="s">
        <v>317</v>
      </c>
      <c r="I11" s="71" t="s">
        <v>317</v>
      </c>
      <c r="J11" s="71" t="s">
        <v>317</v>
      </c>
      <c r="K11" s="71" t="s">
        <v>317</v>
      </c>
      <c r="L11" s="71" t="s">
        <v>317</v>
      </c>
      <c r="M11" s="71" t="s">
        <v>317</v>
      </c>
      <c r="N11" s="71" t="s">
        <v>317</v>
      </c>
      <c r="O11" s="71" t="s">
        <v>317</v>
      </c>
      <c r="P11" s="71" t="s">
        <v>317</v>
      </c>
      <c r="Q11" s="71" t="s">
        <v>317</v>
      </c>
      <c r="R11" s="71" t="s">
        <v>317</v>
      </c>
      <c r="S11" s="71" t="s">
        <v>317</v>
      </c>
      <c r="T11" s="71" t="s">
        <v>317</v>
      </c>
      <c r="U11" s="71" t="s">
        <v>317</v>
      </c>
      <c r="V11" s="71" t="s">
        <v>317</v>
      </c>
      <c r="W11" s="71" t="s">
        <v>317</v>
      </c>
      <c r="X11" s="71" t="s">
        <v>317</v>
      </c>
      <c r="Y11" s="71" t="s">
        <v>317</v>
      </c>
      <c r="Z11" s="71" t="s">
        <v>317</v>
      </c>
      <c r="AA11" s="71" t="s">
        <v>317</v>
      </c>
      <c r="AB11" s="71" t="s">
        <v>317</v>
      </c>
      <c r="AC11" s="71" t="s">
        <v>317</v>
      </c>
      <c r="AD11" s="71" t="s">
        <v>317</v>
      </c>
      <c r="AE11" s="71" t="s">
        <v>317</v>
      </c>
      <c r="AF11" s="71" t="s">
        <v>317</v>
      </c>
      <c r="AG11" s="71" t="s">
        <v>317</v>
      </c>
      <c r="AH11" s="71" t="s">
        <v>317</v>
      </c>
      <c r="AI11" s="71" t="s">
        <v>317</v>
      </c>
      <c r="AJ11" s="71" t="s">
        <v>317</v>
      </c>
      <c r="AK11" s="71" t="s">
        <v>317</v>
      </c>
    </row>
    <row r="12" spans="1:37" x14ac:dyDescent="0.25">
      <c r="A12" s="67" t="s">
        <v>297</v>
      </c>
      <c r="B12" s="65" t="s">
        <v>319</v>
      </c>
      <c r="D12" s="68" t="s">
        <v>328</v>
      </c>
      <c r="E12" s="67">
        <v>9</v>
      </c>
      <c r="F12" s="71" t="s">
        <v>317</v>
      </c>
      <c r="G12" s="71" t="s">
        <v>317</v>
      </c>
      <c r="H12" s="71" t="s">
        <v>317</v>
      </c>
      <c r="I12" s="71" t="s">
        <v>317</v>
      </c>
      <c r="J12" s="71" t="s">
        <v>317</v>
      </c>
      <c r="K12" s="71" t="s">
        <v>317</v>
      </c>
      <c r="L12" s="71" t="s">
        <v>317</v>
      </c>
      <c r="M12" s="71" t="s">
        <v>317</v>
      </c>
      <c r="N12" s="71" t="s">
        <v>317</v>
      </c>
      <c r="O12" s="71" t="s">
        <v>317</v>
      </c>
      <c r="P12" s="71" t="s">
        <v>317</v>
      </c>
      <c r="Q12" s="71" t="s">
        <v>317</v>
      </c>
      <c r="R12" s="71" t="s">
        <v>317</v>
      </c>
      <c r="S12" s="71" t="s">
        <v>317</v>
      </c>
      <c r="T12" s="71" t="s">
        <v>317</v>
      </c>
      <c r="U12" s="71" t="s">
        <v>317</v>
      </c>
      <c r="V12" s="71" t="s">
        <v>317</v>
      </c>
      <c r="W12" s="71" t="s">
        <v>317</v>
      </c>
      <c r="X12" s="71" t="s">
        <v>317</v>
      </c>
      <c r="Y12" s="71" t="s">
        <v>317</v>
      </c>
      <c r="Z12" s="71" t="s">
        <v>317</v>
      </c>
      <c r="AA12" s="71" t="s">
        <v>317</v>
      </c>
      <c r="AB12" s="71" t="s">
        <v>317</v>
      </c>
      <c r="AC12" s="71" t="s">
        <v>317</v>
      </c>
      <c r="AD12" s="71" t="s">
        <v>317</v>
      </c>
      <c r="AE12" s="71" t="s">
        <v>317</v>
      </c>
      <c r="AF12" s="71" t="s">
        <v>317</v>
      </c>
      <c r="AG12" s="71" t="s">
        <v>317</v>
      </c>
      <c r="AH12" s="71" t="s">
        <v>317</v>
      </c>
      <c r="AI12" s="71" t="s">
        <v>317</v>
      </c>
      <c r="AJ12" s="71" t="s">
        <v>317</v>
      </c>
      <c r="AK12" s="71" t="s">
        <v>317</v>
      </c>
    </row>
    <row r="13" spans="1:37" x14ac:dyDescent="0.25">
      <c r="A13" s="67" t="s">
        <v>298</v>
      </c>
      <c r="B13" s="65" t="s">
        <v>319</v>
      </c>
      <c r="D13" s="68" t="s">
        <v>329</v>
      </c>
      <c r="E13" s="67">
        <v>10</v>
      </c>
      <c r="F13" s="71" t="s">
        <v>317</v>
      </c>
      <c r="G13" s="71" t="s">
        <v>317</v>
      </c>
      <c r="H13" s="71" t="s">
        <v>317</v>
      </c>
      <c r="I13" s="71" t="s">
        <v>317</v>
      </c>
      <c r="J13" s="71" t="s">
        <v>317</v>
      </c>
      <c r="K13" s="71" t="s">
        <v>317</v>
      </c>
      <c r="L13" s="71" t="s">
        <v>317</v>
      </c>
      <c r="M13" s="71" t="s">
        <v>317</v>
      </c>
      <c r="N13" s="71" t="s">
        <v>317</v>
      </c>
      <c r="O13" s="71" t="s">
        <v>317</v>
      </c>
      <c r="P13" s="71" t="s">
        <v>317</v>
      </c>
      <c r="Q13" s="71" t="s">
        <v>317</v>
      </c>
      <c r="R13" s="71" t="s">
        <v>317</v>
      </c>
      <c r="S13" s="71" t="s">
        <v>317</v>
      </c>
      <c r="T13" s="71" t="s">
        <v>340</v>
      </c>
      <c r="U13" s="71" t="s">
        <v>340</v>
      </c>
      <c r="V13" s="71" t="s">
        <v>340</v>
      </c>
      <c r="W13" s="71" t="s">
        <v>317</v>
      </c>
      <c r="X13" s="71" t="s">
        <v>317</v>
      </c>
      <c r="Y13" s="71" t="s">
        <v>317</v>
      </c>
      <c r="Z13" s="71" t="s">
        <v>317</v>
      </c>
      <c r="AA13" s="71" t="s">
        <v>317</v>
      </c>
      <c r="AB13" s="71" t="s">
        <v>317</v>
      </c>
      <c r="AC13" s="71" t="s">
        <v>317</v>
      </c>
      <c r="AD13" s="71" t="s">
        <v>317</v>
      </c>
      <c r="AE13" s="71" t="s">
        <v>317</v>
      </c>
      <c r="AF13" s="71" t="s">
        <v>317</v>
      </c>
      <c r="AG13" s="71" t="s">
        <v>317</v>
      </c>
      <c r="AH13" s="71" t="s">
        <v>340</v>
      </c>
      <c r="AI13" s="71" t="s">
        <v>317</v>
      </c>
      <c r="AJ13" s="71" t="s">
        <v>317</v>
      </c>
      <c r="AK13" s="71" t="s">
        <v>317</v>
      </c>
    </row>
    <row r="14" spans="1:37" x14ac:dyDescent="0.25">
      <c r="A14" s="67" t="s">
        <v>299</v>
      </c>
      <c r="B14" s="65" t="s">
        <v>321</v>
      </c>
      <c r="D14" s="68" t="s">
        <v>350</v>
      </c>
      <c r="E14" s="67">
        <v>11</v>
      </c>
      <c r="F14" s="71" t="s">
        <v>317</v>
      </c>
      <c r="G14" s="71" t="s">
        <v>317</v>
      </c>
      <c r="H14" s="71" t="s">
        <v>317</v>
      </c>
      <c r="I14" s="71" t="s">
        <v>317</v>
      </c>
      <c r="J14" s="71" t="s">
        <v>317</v>
      </c>
      <c r="K14" s="71" t="s">
        <v>317</v>
      </c>
      <c r="L14" s="71" t="s">
        <v>317</v>
      </c>
      <c r="M14" s="71" t="s">
        <v>317</v>
      </c>
      <c r="N14" s="71" t="s">
        <v>317</v>
      </c>
      <c r="O14" s="71" t="s">
        <v>317</v>
      </c>
      <c r="P14" s="71" t="s">
        <v>317</v>
      </c>
      <c r="Q14" s="71" t="s">
        <v>317</v>
      </c>
      <c r="R14" s="71" t="s">
        <v>317</v>
      </c>
      <c r="S14" s="71" t="s">
        <v>317</v>
      </c>
      <c r="T14" s="71" t="s">
        <v>317</v>
      </c>
      <c r="U14" s="71" t="s">
        <v>317</v>
      </c>
      <c r="V14" s="71" t="s">
        <v>317</v>
      </c>
      <c r="W14" s="71" t="s">
        <v>317</v>
      </c>
      <c r="X14" s="71" t="s">
        <v>317</v>
      </c>
      <c r="Y14" s="71" t="s">
        <v>317</v>
      </c>
      <c r="Z14" s="71" t="s">
        <v>317</v>
      </c>
      <c r="AA14" s="71" t="s">
        <v>317</v>
      </c>
      <c r="AB14" s="71" t="s">
        <v>317</v>
      </c>
      <c r="AC14" s="71" t="s">
        <v>317</v>
      </c>
      <c r="AD14" s="71" t="s">
        <v>317</v>
      </c>
      <c r="AE14" s="71" t="s">
        <v>317</v>
      </c>
      <c r="AF14" s="71" t="s">
        <v>317</v>
      </c>
      <c r="AG14" s="71" t="s">
        <v>317</v>
      </c>
      <c r="AH14" s="71" t="s">
        <v>317</v>
      </c>
      <c r="AI14" s="71" t="s">
        <v>317</v>
      </c>
      <c r="AJ14" s="71" t="s">
        <v>317</v>
      </c>
      <c r="AK14" s="71" t="s">
        <v>317</v>
      </c>
    </row>
    <row r="15" spans="1:37" x14ac:dyDescent="0.25">
      <c r="A15" s="67" t="s">
        <v>300</v>
      </c>
      <c r="B15" s="65" t="s">
        <v>319</v>
      </c>
      <c r="D15" s="68" t="s">
        <v>330</v>
      </c>
      <c r="E15" s="67">
        <v>12</v>
      </c>
      <c r="F15" s="71" t="s">
        <v>317</v>
      </c>
      <c r="G15" s="71" t="s">
        <v>317</v>
      </c>
      <c r="H15" s="71" t="s">
        <v>317</v>
      </c>
      <c r="I15" s="71" t="s">
        <v>317</v>
      </c>
      <c r="J15" s="71" t="s">
        <v>317</v>
      </c>
      <c r="K15" s="71" t="s">
        <v>317</v>
      </c>
      <c r="L15" s="71" t="s">
        <v>340</v>
      </c>
      <c r="M15" s="71" t="s">
        <v>317</v>
      </c>
      <c r="N15" s="71" t="s">
        <v>317</v>
      </c>
      <c r="O15" s="71" t="s">
        <v>317</v>
      </c>
      <c r="P15" s="71" t="s">
        <v>317</v>
      </c>
      <c r="Q15" s="71" t="s">
        <v>317</v>
      </c>
      <c r="R15" s="71" t="s">
        <v>317</v>
      </c>
      <c r="S15" s="71" t="s">
        <v>317</v>
      </c>
      <c r="T15" s="71" t="s">
        <v>317</v>
      </c>
      <c r="U15" s="71" t="s">
        <v>340</v>
      </c>
      <c r="V15" s="71" t="s">
        <v>340</v>
      </c>
      <c r="W15" s="71" t="s">
        <v>317</v>
      </c>
      <c r="X15" s="71" t="s">
        <v>317</v>
      </c>
      <c r="Y15" s="71" t="s">
        <v>317</v>
      </c>
      <c r="Z15" s="71" t="s">
        <v>317</v>
      </c>
      <c r="AA15" s="71" t="s">
        <v>317</v>
      </c>
      <c r="AB15" s="71" t="s">
        <v>317</v>
      </c>
      <c r="AC15" s="71" t="s">
        <v>317</v>
      </c>
      <c r="AD15" s="71" t="s">
        <v>317</v>
      </c>
      <c r="AE15" s="71" t="s">
        <v>317</v>
      </c>
      <c r="AF15" s="71" t="s">
        <v>340</v>
      </c>
      <c r="AG15" s="71" t="s">
        <v>340</v>
      </c>
      <c r="AH15" s="71" t="s">
        <v>340</v>
      </c>
      <c r="AI15" s="71" t="s">
        <v>317</v>
      </c>
      <c r="AJ15" s="71" t="s">
        <v>340</v>
      </c>
      <c r="AK15" s="71" t="s">
        <v>340</v>
      </c>
    </row>
    <row r="16" spans="1:37" x14ac:dyDescent="0.25">
      <c r="A16" s="67" t="s">
        <v>301</v>
      </c>
      <c r="B16" s="65" t="s">
        <v>319</v>
      </c>
      <c r="D16" s="70" t="s">
        <v>331</v>
      </c>
      <c r="E16" s="67">
        <v>13</v>
      </c>
      <c r="F16" s="71" t="s">
        <v>317</v>
      </c>
      <c r="G16" s="71" t="s">
        <v>317</v>
      </c>
      <c r="H16" s="71" t="s">
        <v>317</v>
      </c>
      <c r="I16" s="71" t="s">
        <v>317</v>
      </c>
      <c r="J16" s="71" t="s">
        <v>317</v>
      </c>
      <c r="K16" s="71" t="s">
        <v>317</v>
      </c>
      <c r="L16" s="71" t="s">
        <v>340</v>
      </c>
      <c r="M16" s="71" t="s">
        <v>317</v>
      </c>
      <c r="N16" s="71" t="s">
        <v>317</v>
      </c>
      <c r="O16" s="71" t="s">
        <v>317</v>
      </c>
      <c r="P16" s="71" t="s">
        <v>317</v>
      </c>
      <c r="Q16" s="71" t="s">
        <v>317</v>
      </c>
      <c r="R16" s="71" t="s">
        <v>317</v>
      </c>
      <c r="S16" s="71" t="s">
        <v>317</v>
      </c>
      <c r="T16" s="71" t="s">
        <v>340</v>
      </c>
      <c r="U16" s="71" t="s">
        <v>340</v>
      </c>
      <c r="V16" s="71" t="s">
        <v>340</v>
      </c>
      <c r="W16" s="71" t="s">
        <v>340</v>
      </c>
      <c r="X16" s="71" t="s">
        <v>317</v>
      </c>
      <c r="Y16" s="71" t="s">
        <v>317</v>
      </c>
      <c r="Z16" s="71" t="s">
        <v>317</v>
      </c>
      <c r="AA16" s="71" t="s">
        <v>317</v>
      </c>
      <c r="AB16" s="71" t="s">
        <v>317</v>
      </c>
      <c r="AC16" s="71" t="s">
        <v>317</v>
      </c>
      <c r="AD16" s="71" t="s">
        <v>317</v>
      </c>
      <c r="AE16" s="71" t="s">
        <v>317</v>
      </c>
      <c r="AF16" s="71" t="s">
        <v>340</v>
      </c>
      <c r="AG16" s="71" t="s">
        <v>340</v>
      </c>
      <c r="AH16" s="71" t="s">
        <v>340</v>
      </c>
      <c r="AI16" s="71" t="s">
        <v>317</v>
      </c>
      <c r="AJ16" s="71" t="s">
        <v>340</v>
      </c>
      <c r="AK16" s="71" t="s">
        <v>317</v>
      </c>
    </row>
    <row r="17" spans="1:37" x14ac:dyDescent="0.25">
      <c r="A17" s="67" t="s">
        <v>302</v>
      </c>
      <c r="B17" s="65" t="s">
        <v>319</v>
      </c>
      <c r="D17" s="69" t="s">
        <v>351</v>
      </c>
      <c r="E17" s="67">
        <v>14</v>
      </c>
      <c r="F17" s="71" t="s">
        <v>317</v>
      </c>
      <c r="G17" s="71" t="s">
        <v>317</v>
      </c>
      <c r="H17" s="71" t="s">
        <v>317</v>
      </c>
      <c r="I17" s="71" t="s">
        <v>317</v>
      </c>
      <c r="J17" s="71" t="s">
        <v>317</v>
      </c>
      <c r="K17" s="71" t="s">
        <v>317</v>
      </c>
      <c r="L17" s="71" t="s">
        <v>340</v>
      </c>
      <c r="M17" s="71" t="s">
        <v>340</v>
      </c>
      <c r="N17" s="71" t="s">
        <v>317</v>
      </c>
      <c r="O17" s="71" t="s">
        <v>317</v>
      </c>
      <c r="P17" s="71" t="s">
        <v>317</v>
      </c>
      <c r="Q17" s="71" t="s">
        <v>317</v>
      </c>
      <c r="R17" s="71" t="s">
        <v>317</v>
      </c>
      <c r="S17" s="71" t="s">
        <v>317</v>
      </c>
      <c r="T17" s="71" t="s">
        <v>340</v>
      </c>
      <c r="U17" s="71" t="s">
        <v>340</v>
      </c>
      <c r="V17" s="71" t="s">
        <v>340</v>
      </c>
      <c r="W17" s="71" t="s">
        <v>317</v>
      </c>
      <c r="X17" s="71" t="s">
        <v>317</v>
      </c>
      <c r="Y17" s="71" t="s">
        <v>317</v>
      </c>
      <c r="Z17" s="71" t="s">
        <v>317</v>
      </c>
      <c r="AA17" s="71" t="s">
        <v>317</v>
      </c>
      <c r="AB17" s="71" t="s">
        <v>317</v>
      </c>
      <c r="AC17" s="71" t="s">
        <v>317</v>
      </c>
      <c r="AD17" s="71" t="s">
        <v>317</v>
      </c>
      <c r="AE17" s="71" t="s">
        <v>317</v>
      </c>
      <c r="AF17" s="71" t="s">
        <v>340</v>
      </c>
      <c r="AG17" s="71" t="s">
        <v>340</v>
      </c>
      <c r="AH17" s="71" t="s">
        <v>340</v>
      </c>
      <c r="AI17" s="71" t="s">
        <v>317</v>
      </c>
      <c r="AJ17" s="71" t="s">
        <v>317</v>
      </c>
      <c r="AK17" s="71" t="s">
        <v>340</v>
      </c>
    </row>
    <row r="18" spans="1:37" x14ac:dyDescent="0.25">
      <c r="A18" s="67" t="s">
        <v>303</v>
      </c>
      <c r="B18" s="65" t="s">
        <v>320</v>
      </c>
      <c r="D18" s="68" t="s">
        <v>332</v>
      </c>
      <c r="E18" s="67">
        <v>15</v>
      </c>
      <c r="F18" s="71" t="s">
        <v>317</v>
      </c>
      <c r="G18" s="71" t="s">
        <v>317</v>
      </c>
      <c r="H18" s="71" t="s">
        <v>317</v>
      </c>
      <c r="I18" s="71" t="s">
        <v>317</v>
      </c>
      <c r="J18" s="71" t="s">
        <v>317</v>
      </c>
      <c r="K18" s="71" t="s">
        <v>317</v>
      </c>
      <c r="L18" s="71" t="s">
        <v>340</v>
      </c>
      <c r="M18" s="71" t="s">
        <v>317</v>
      </c>
      <c r="N18" s="71" t="s">
        <v>317</v>
      </c>
      <c r="O18" s="71" t="s">
        <v>317</v>
      </c>
      <c r="P18" s="71" t="s">
        <v>317</v>
      </c>
      <c r="Q18" s="71" t="s">
        <v>317</v>
      </c>
      <c r="R18" s="71" t="s">
        <v>317</v>
      </c>
      <c r="S18" s="71" t="s">
        <v>317</v>
      </c>
      <c r="T18" s="71" t="s">
        <v>317</v>
      </c>
      <c r="U18" s="71" t="s">
        <v>317</v>
      </c>
      <c r="V18" s="71" t="s">
        <v>317</v>
      </c>
      <c r="W18" s="71" t="s">
        <v>317</v>
      </c>
      <c r="X18" s="71" t="s">
        <v>317</v>
      </c>
      <c r="Y18" s="71" t="s">
        <v>317</v>
      </c>
      <c r="Z18" s="71" t="s">
        <v>317</v>
      </c>
      <c r="AA18" s="71" t="s">
        <v>317</v>
      </c>
      <c r="AB18" s="71" t="s">
        <v>317</v>
      </c>
      <c r="AC18" s="71" t="s">
        <v>317</v>
      </c>
      <c r="AD18" s="71" t="s">
        <v>317</v>
      </c>
      <c r="AE18" s="71" t="s">
        <v>317</v>
      </c>
      <c r="AF18" s="71" t="s">
        <v>317</v>
      </c>
      <c r="AG18" s="71" t="s">
        <v>317</v>
      </c>
      <c r="AH18" s="71" t="s">
        <v>317</v>
      </c>
      <c r="AI18" s="71" t="s">
        <v>317</v>
      </c>
      <c r="AJ18" s="71" t="s">
        <v>317</v>
      </c>
      <c r="AK18" s="71" t="s">
        <v>317</v>
      </c>
    </row>
    <row r="19" spans="1:37" x14ac:dyDescent="0.25">
      <c r="A19" s="67" t="s">
        <v>304</v>
      </c>
      <c r="B19" s="65" t="s">
        <v>320</v>
      </c>
      <c r="D19" s="69" t="s">
        <v>352</v>
      </c>
      <c r="E19" s="67">
        <v>16</v>
      </c>
      <c r="F19" s="71" t="s">
        <v>317</v>
      </c>
      <c r="G19" s="71" t="s">
        <v>317</v>
      </c>
      <c r="H19" s="71" t="s">
        <v>317</v>
      </c>
      <c r="I19" s="71" t="s">
        <v>317</v>
      </c>
      <c r="J19" s="71" t="s">
        <v>317</v>
      </c>
      <c r="K19" s="71" t="s">
        <v>317</v>
      </c>
      <c r="L19" s="71" t="s">
        <v>317</v>
      </c>
      <c r="M19" s="71" t="s">
        <v>317</v>
      </c>
      <c r="N19" s="71" t="s">
        <v>317</v>
      </c>
      <c r="O19" s="71" t="s">
        <v>317</v>
      </c>
      <c r="P19" s="71" t="s">
        <v>317</v>
      </c>
      <c r="Q19" s="71" t="s">
        <v>317</v>
      </c>
      <c r="R19" s="71" t="s">
        <v>317</v>
      </c>
      <c r="S19" s="71" t="s">
        <v>317</v>
      </c>
      <c r="T19" s="71" t="s">
        <v>317</v>
      </c>
      <c r="U19" s="71" t="s">
        <v>317</v>
      </c>
      <c r="V19" s="71" t="s">
        <v>317</v>
      </c>
      <c r="W19" s="71" t="s">
        <v>317</v>
      </c>
      <c r="X19" s="71" t="s">
        <v>317</v>
      </c>
      <c r="Y19" s="71" t="s">
        <v>317</v>
      </c>
      <c r="Z19" s="71" t="s">
        <v>317</v>
      </c>
      <c r="AA19" s="71" t="s">
        <v>317</v>
      </c>
      <c r="AB19" s="71" t="s">
        <v>317</v>
      </c>
      <c r="AC19" s="71" t="s">
        <v>317</v>
      </c>
      <c r="AD19" s="71" t="s">
        <v>317</v>
      </c>
      <c r="AE19" s="71" t="s">
        <v>317</v>
      </c>
      <c r="AF19" s="71" t="s">
        <v>317</v>
      </c>
      <c r="AG19" s="71" t="s">
        <v>317</v>
      </c>
      <c r="AH19" s="71" t="s">
        <v>317</v>
      </c>
      <c r="AI19" s="71" t="s">
        <v>317</v>
      </c>
      <c r="AJ19" s="71" t="s">
        <v>317</v>
      </c>
      <c r="AK19" s="71" t="s">
        <v>317</v>
      </c>
    </row>
    <row r="20" spans="1:37" x14ac:dyDescent="0.25">
      <c r="A20" s="67" t="s">
        <v>305</v>
      </c>
      <c r="B20" s="65" t="s">
        <v>319</v>
      </c>
      <c r="D20" s="68" t="s">
        <v>333</v>
      </c>
      <c r="E20" s="67">
        <v>17</v>
      </c>
      <c r="F20" s="71" t="s">
        <v>317</v>
      </c>
      <c r="G20" s="71" t="s">
        <v>317</v>
      </c>
      <c r="H20" s="71" t="s">
        <v>317</v>
      </c>
      <c r="I20" s="71" t="s">
        <v>317</v>
      </c>
      <c r="J20" s="71" t="s">
        <v>317</v>
      </c>
      <c r="K20" s="71" t="s">
        <v>317</v>
      </c>
      <c r="L20" s="71" t="s">
        <v>340</v>
      </c>
      <c r="M20" s="71" t="s">
        <v>317</v>
      </c>
      <c r="N20" s="71" t="s">
        <v>317</v>
      </c>
      <c r="O20" s="71" t="s">
        <v>317</v>
      </c>
      <c r="P20" s="71" t="s">
        <v>317</v>
      </c>
      <c r="Q20" s="71" t="s">
        <v>317</v>
      </c>
      <c r="R20" s="71" t="s">
        <v>317</v>
      </c>
      <c r="S20" s="71" t="s">
        <v>317</v>
      </c>
      <c r="T20" s="71" t="s">
        <v>340</v>
      </c>
      <c r="U20" s="71" t="s">
        <v>340</v>
      </c>
      <c r="V20" s="71" t="s">
        <v>340</v>
      </c>
      <c r="W20" s="71" t="s">
        <v>317</v>
      </c>
      <c r="X20" s="71" t="s">
        <v>317</v>
      </c>
      <c r="Y20" s="71" t="s">
        <v>317</v>
      </c>
      <c r="Z20" s="71" t="s">
        <v>317</v>
      </c>
      <c r="AA20" s="71" t="s">
        <v>317</v>
      </c>
      <c r="AB20" s="71" t="s">
        <v>317</v>
      </c>
      <c r="AC20" s="71" t="s">
        <v>317</v>
      </c>
      <c r="AD20" s="71" t="s">
        <v>317</v>
      </c>
      <c r="AE20" s="71" t="s">
        <v>317</v>
      </c>
      <c r="AF20" s="71" t="s">
        <v>340</v>
      </c>
      <c r="AG20" s="71" t="s">
        <v>340</v>
      </c>
      <c r="AH20" s="71" t="s">
        <v>317</v>
      </c>
      <c r="AI20" s="71" t="s">
        <v>317</v>
      </c>
      <c r="AJ20" s="71" t="s">
        <v>317</v>
      </c>
      <c r="AK20" s="71" t="s">
        <v>340</v>
      </c>
    </row>
    <row r="21" spans="1:37" x14ac:dyDescent="0.25">
      <c r="A21" s="67" t="s">
        <v>306</v>
      </c>
      <c r="B21" s="65" t="s">
        <v>320</v>
      </c>
      <c r="D21" s="68" t="s">
        <v>334</v>
      </c>
      <c r="E21" s="67">
        <v>18</v>
      </c>
      <c r="F21" s="71" t="s">
        <v>317</v>
      </c>
      <c r="G21" s="71" t="s">
        <v>317</v>
      </c>
      <c r="H21" s="71" t="s">
        <v>317</v>
      </c>
      <c r="I21" s="71" t="s">
        <v>317</v>
      </c>
      <c r="J21" s="71" t="s">
        <v>317</v>
      </c>
      <c r="K21" s="71" t="s">
        <v>317</v>
      </c>
      <c r="L21" s="71" t="s">
        <v>317</v>
      </c>
      <c r="M21" s="71" t="s">
        <v>317</v>
      </c>
      <c r="N21" s="71" t="s">
        <v>317</v>
      </c>
      <c r="O21" s="71" t="s">
        <v>317</v>
      </c>
      <c r="P21" s="71" t="s">
        <v>317</v>
      </c>
      <c r="Q21" s="71" t="s">
        <v>317</v>
      </c>
      <c r="R21" s="71" t="s">
        <v>317</v>
      </c>
      <c r="S21" s="71" t="s">
        <v>317</v>
      </c>
      <c r="T21" s="71" t="s">
        <v>317</v>
      </c>
      <c r="U21" s="71" t="s">
        <v>317</v>
      </c>
      <c r="V21" s="71" t="s">
        <v>317</v>
      </c>
      <c r="W21" s="71" t="s">
        <v>317</v>
      </c>
      <c r="X21" s="71" t="s">
        <v>317</v>
      </c>
      <c r="Y21" s="71" t="s">
        <v>317</v>
      </c>
      <c r="Z21" s="71" t="s">
        <v>317</v>
      </c>
      <c r="AA21" s="71" t="s">
        <v>317</v>
      </c>
      <c r="AB21" s="71" t="s">
        <v>317</v>
      </c>
      <c r="AC21" s="71" t="s">
        <v>317</v>
      </c>
      <c r="AD21" s="71" t="s">
        <v>317</v>
      </c>
      <c r="AE21" s="71" t="s">
        <v>317</v>
      </c>
      <c r="AF21" s="71" t="s">
        <v>317</v>
      </c>
      <c r="AG21" s="71" t="s">
        <v>317</v>
      </c>
      <c r="AH21" s="71" t="s">
        <v>317</v>
      </c>
      <c r="AI21" s="71" t="s">
        <v>317</v>
      </c>
      <c r="AJ21" s="71" t="s">
        <v>317</v>
      </c>
      <c r="AK21" s="71" t="s">
        <v>317</v>
      </c>
    </row>
    <row r="22" spans="1:37" x14ac:dyDescent="0.25">
      <c r="A22" s="67" t="s">
        <v>307</v>
      </c>
      <c r="B22" s="65" t="s">
        <v>321</v>
      </c>
      <c r="D22" s="69" t="s">
        <v>335</v>
      </c>
      <c r="E22" s="67">
        <v>19</v>
      </c>
      <c r="F22" s="71" t="s">
        <v>317</v>
      </c>
      <c r="G22" s="71" t="s">
        <v>317</v>
      </c>
      <c r="H22" s="71" t="s">
        <v>317</v>
      </c>
      <c r="I22" s="71" t="s">
        <v>317</v>
      </c>
      <c r="J22" s="71" t="s">
        <v>317</v>
      </c>
      <c r="K22" s="71" t="s">
        <v>317</v>
      </c>
      <c r="L22" s="71" t="s">
        <v>317</v>
      </c>
      <c r="M22" s="71" t="s">
        <v>317</v>
      </c>
      <c r="N22" s="71" t="s">
        <v>317</v>
      </c>
      <c r="O22" s="71" t="s">
        <v>317</v>
      </c>
      <c r="P22" s="71" t="s">
        <v>317</v>
      </c>
      <c r="Q22" s="71" t="s">
        <v>317</v>
      </c>
      <c r="R22" s="71" t="s">
        <v>317</v>
      </c>
      <c r="S22" s="71" t="s">
        <v>317</v>
      </c>
      <c r="T22" s="71" t="s">
        <v>317</v>
      </c>
      <c r="U22" s="71" t="s">
        <v>317</v>
      </c>
      <c r="V22" s="71" t="s">
        <v>317</v>
      </c>
      <c r="W22" s="71" t="s">
        <v>317</v>
      </c>
      <c r="X22" s="71" t="s">
        <v>317</v>
      </c>
      <c r="Y22" s="71" t="s">
        <v>317</v>
      </c>
      <c r="Z22" s="71" t="s">
        <v>317</v>
      </c>
      <c r="AA22" s="71" t="s">
        <v>317</v>
      </c>
      <c r="AB22" s="71" t="s">
        <v>317</v>
      </c>
      <c r="AC22" s="71" t="s">
        <v>317</v>
      </c>
      <c r="AD22" s="71" t="s">
        <v>317</v>
      </c>
      <c r="AE22" s="71" t="s">
        <v>317</v>
      </c>
      <c r="AF22" s="71" t="s">
        <v>317</v>
      </c>
      <c r="AG22" s="71" t="s">
        <v>317</v>
      </c>
      <c r="AH22" s="71" t="s">
        <v>317</v>
      </c>
      <c r="AI22" s="71" t="s">
        <v>317</v>
      </c>
      <c r="AJ22" s="71" t="s">
        <v>317</v>
      </c>
      <c r="AK22" s="71" t="s">
        <v>317</v>
      </c>
    </row>
    <row r="23" spans="1:37" x14ac:dyDescent="0.25">
      <c r="A23" s="67" t="s">
        <v>308</v>
      </c>
      <c r="B23" s="65" t="s">
        <v>319</v>
      </c>
      <c r="D23" s="68" t="s">
        <v>336</v>
      </c>
      <c r="E23" s="67">
        <v>20</v>
      </c>
      <c r="F23" s="71" t="s">
        <v>317</v>
      </c>
      <c r="G23" s="71" t="s">
        <v>317</v>
      </c>
      <c r="H23" s="71" t="s">
        <v>317</v>
      </c>
      <c r="I23" s="71" t="s">
        <v>317</v>
      </c>
      <c r="J23" s="71" t="s">
        <v>317</v>
      </c>
      <c r="K23" s="71" t="s">
        <v>317</v>
      </c>
      <c r="L23" s="71" t="s">
        <v>317</v>
      </c>
      <c r="M23" s="71" t="s">
        <v>317</v>
      </c>
      <c r="N23" s="71" t="s">
        <v>317</v>
      </c>
      <c r="O23" s="71" t="s">
        <v>317</v>
      </c>
      <c r="P23" s="71" t="s">
        <v>317</v>
      </c>
      <c r="Q23" s="71" t="s">
        <v>317</v>
      </c>
      <c r="R23" s="71" t="s">
        <v>317</v>
      </c>
      <c r="S23" s="71" t="s">
        <v>317</v>
      </c>
      <c r="T23" s="71" t="s">
        <v>317</v>
      </c>
      <c r="U23" s="71" t="s">
        <v>340</v>
      </c>
      <c r="V23" s="71" t="s">
        <v>317</v>
      </c>
      <c r="W23" s="71" t="s">
        <v>317</v>
      </c>
      <c r="X23" s="71" t="s">
        <v>317</v>
      </c>
      <c r="Y23" s="71" t="s">
        <v>317</v>
      </c>
      <c r="Z23" s="71" t="s">
        <v>317</v>
      </c>
      <c r="AA23" s="71" t="s">
        <v>317</v>
      </c>
      <c r="AB23" s="71" t="s">
        <v>317</v>
      </c>
      <c r="AC23" s="71" t="s">
        <v>317</v>
      </c>
      <c r="AD23" s="71" t="s">
        <v>317</v>
      </c>
      <c r="AE23" s="71" t="s">
        <v>317</v>
      </c>
      <c r="AF23" s="71" t="s">
        <v>340</v>
      </c>
      <c r="AG23" s="71" t="s">
        <v>317</v>
      </c>
      <c r="AH23" s="71" t="s">
        <v>317</v>
      </c>
      <c r="AI23" s="71" t="s">
        <v>317</v>
      </c>
      <c r="AJ23" s="71" t="s">
        <v>317</v>
      </c>
      <c r="AK23" s="71" t="s">
        <v>340</v>
      </c>
    </row>
    <row r="24" spans="1:37" x14ac:dyDescent="0.25">
      <c r="A24" s="67" t="s">
        <v>309</v>
      </c>
      <c r="B24" s="65" t="s">
        <v>319</v>
      </c>
      <c r="D24" s="68" t="s">
        <v>337</v>
      </c>
      <c r="E24" s="67">
        <v>21</v>
      </c>
      <c r="F24" s="71" t="s">
        <v>317</v>
      </c>
      <c r="G24" s="71" t="s">
        <v>317</v>
      </c>
      <c r="H24" s="71" t="s">
        <v>317</v>
      </c>
      <c r="I24" s="71" t="s">
        <v>317</v>
      </c>
      <c r="J24" s="71" t="s">
        <v>317</v>
      </c>
      <c r="K24" s="71" t="s">
        <v>317</v>
      </c>
      <c r="L24" s="71" t="s">
        <v>340</v>
      </c>
      <c r="M24" s="71" t="s">
        <v>317</v>
      </c>
      <c r="N24" s="71" t="s">
        <v>317</v>
      </c>
      <c r="O24" s="71" t="s">
        <v>317</v>
      </c>
      <c r="P24" s="71" t="s">
        <v>317</v>
      </c>
      <c r="Q24" s="71" t="s">
        <v>317</v>
      </c>
      <c r="R24" s="71" t="s">
        <v>317</v>
      </c>
      <c r="S24" s="71" t="s">
        <v>317</v>
      </c>
      <c r="T24" s="71" t="s">
        <v>340</v>
      </c>
      <c r="U24" s="71" t="s">
        <v>340</v>
      </c>
      <c r="V24" s="71" t="s">
        <v>317</v>
      </c>
      <c r="W24" s="71" t="s">
        <v>317</v>
      </c>
      <c r="X24" s="71" t="s">
        <v>317</v>
      </c>
      <c r="Y24" s="71" t="s">
        <v>317</v>
      </c>
      <c r="Z24" s="71" t="s">
        <v>317</v>
      </c>
      <c r="AA24" s="71" t="s">
        <v>317</v>
      </c>
      <c r="AB24" s="71" t="s">
        <v>317</v>
      </c>
      <c r="AC24" s="71" t="s">
        <v>317</v>
      </c>
      <c r="AD24" s="71" t="s">
        <v>317</v>
      </c>
      <c r="AE24" s="71" t="s">
        <v>317</v>
      </c>
      <c r="AF24" s="71" t="s">
        <v>340</v>
      </c>
      <c r="AG24" s="71" t="s">
        <v>317</v>
      </c>
      <c r="AH24" s="71" t="s">
        <v>340</v>
      </c>
      <c r="AI24" s="71" t="s">
        <v>317</v>
      </c>
      <c r="AJ24" s="71" t="s">
        <v>317</v>
      </c>
      <c r="AK24" s="71" t="s">
        <v>340</v>
      </c>
    </row>
    <row r="25" spans="1:37" x14ac:dyDescent="0.25">
      <c r="A25" s="67" t="s">
        <v>310</v>
      </c>
      <c r="B25" s="65" t="s">
        <v>318</v>
      </c>
      <c r="D25" s="68" t="s">
        <v>355</v>
      </c>
      <c r="E25" s="67">
        <v>22</v>
      </c>
      <c r="F25" s="71" t="s">
        <v>317</v>
      </c>
      <c r="G25" s="71" t="s">
        <v>317</v>
      </c>
      <c r="H25" s="71" t="s">
        <v>317</v>
      </c>
      <c r="I25" s="71" t="s">
        <v>317</v>
      </c>
      <c r="J25" s="71" t="s">
        <v>317</v>
      </c>
      <c r="K25" s="71" t="s">
        <v>340</v>
      </c>
      <c r="L25" s="71" t="s">
        <v>340</v>
      </c>
      <c r="M25" s="71" t="s">
        <v>317</v>
      </c>
      <c r="N25" s="71" t="s">
        <v>317</v>
      </c>
      <c r="O25" s="71" t="s">
        <v>317</v>
      </c>
      <c r="P25" s="71" t="s">
        <v>317</v>
      </c>
      <c r="Q25" s="71" t="s">
        <v>317</v>
      </c>
      <c r="R25" s="71" t="s">
        <v>317</v>
      </c>
      <c r="S25" s="71" t="s">
        <v>317</v>
      </c>
      <c r="T25" s="71" t="s">
        <v>340</v>
      </c>
      <c r="U25" s="71" t="s">
        <v>340</v>
      </c>
      <c r="V25" s="71" t="s">
        <v>317</v>
      </c>
      <c r="W25" s="71" t="s">
        <v>340</v>
      </c>
      <c r="X25" s="71" t="s">
        <v>317</v>
      </c>
      <c r="Y25" s="71" t="s">
        <v>317</v>
      </c>
      <c r="Z25" s="71" t="s">
        <v>317</v>
      </c>
      <c r="AA25" s="71" t="s">
        <v>317</v>
      </c>
      <c r="AB25" s="71" t="s">
        <v>340</v>
      </c>
      <c r="AC25" s="71" t="s">
        <v>340</v>
      </c>
      <c r="AD25" s="71" t="s">
        <v>317</v>
      </c>
      <c r="AE25" s="71" t="s">
        <v>317</v>
      </c>
      <c r="AF25" s="71" t="s">
        <v>340</v>
      </c>
      <c r="AG25" s="71" t="s">
        <v>340</v>
      </c>
      <c r="AH25" s="71" t="s">
        <v>340</v>
      </c>
      <c r="AI25" s="71" t="s">
        <v>317</v>
      </c>
      <c r="AJ25" s="71" t="s">
        <v>317</v>
      </c>
      <c r="AK25" s="71" t="s">
        <v>340</v>
      </c>
    </row>
    <row r="26" spans="1:37" x14ac:dyDescent="0.25">
      <c r="A26" s="67" t="s">
        <v>316</v>
      </c>
      <c r="B26" s="65" t="s">
        <v>319</v>
      </c>
      <c r="D26" s="68" t="s">
        <v>338</v>
      </c>
      <c r="E26" s="67">
        <v>23</v>
      </c>
      <c r="F26" s="71" t="s">
        <v>317</v>
      </c>
      <c r="G26" s="71" t="s">
        <v>317</v>
      </c>
      <c r="H26" s="71" t="s">
        <v>317</v>
      </c>
      <c r="I26" s="71" t="s">
        <v>317</v>
      </c>
      <c r="J26" s="71" t="s">
        <v>317</v>
      </c>
      <c r="K26" s="71" t="s">
        <v>317</v>
      </c>
      <c r="L26" s="71" t="s">
        <v>317</v>
      </c>
      <c r="M26" s="71" t="s">
        <v>317</v>
      </c>
      <c r="N26" s="71" t="s">
        <v>317</v>
      </c>
      <c r="O26" s="71" t="s">
        <v>317</v>
      </c>
      <c r="P26" s="71" t="s">
        <v>317</v>
      </c>
      <c r="Q26" s="71" t="s">
        <v>317</v>
      </c>
      <c r="R26" s="71" t="s">
        <v>317</v>
      </c>
      <c r="S26" s="71" t="s">
        <v>317</v>
      </c>
      <c r="T26" s="71" t="s">
        <v>317</v>
      </c>
      <c r="U26" s="71" t="s">
        <v>317</v>
      </c>
      <c r="V26" s="71" t="s">
        <v>317</v>
      </c>
      <c r="W26" s="71" t="s">
        <v>317</v>
      </c>
      <c r="X26" s="71" t="s">
        <v>317</v>
      </c>
      <c r="Y26" s="71" t="s">
        <v>317</v>
      </c>
      <c r="Z26" s="71" t="s">
        <v>317</v>
      </c>
      <c r="AA26" s="71" t="s">
        <v>317</v>
      </c>
      <c r="AB26" s="71" t="s">
        <v>317</v>
      </c>
      <c r="AC26" s="71" t="s">
        <v>317</v>
      </c>
      <c r="AD26" s="71" t="s">
        <v>317</v>
      </c>
      <c r="AE26" s="71" t="s">
        <v>317</v>
      </c>
      <c r="AF26" s="71" t="s">
        <v>317</v>
      </c>
      <c r="AG26" s="71" t="s">
        <v>317</v>
      </c>
      <c r="AH26" s="71" t="s">
        <v>317</v>
      </c>
      <c r="AI26" s="71" t="s">
        <v>317</v>
      </c>
      <c r="AJ26" s="71" t="s">
        <v>317</v>
      </c>
      <c r="AK26" s="71" t="s">
        <v>317</v>
      </c>
    </row>
    <row r="27" spans="1:37" x14ac:dyDescent="0.25">
      <c r="A27" s="67" t="s">
        <v>311</v>
      </c>
      <c r="B27" s="65" t="s">
        <v>320</v>
      </c>
      <c r="D27" s="68" t="s">
        <v>353</v>
      </c>
      <c r="E27" s="67">
        <v>24</v>
      </c>
      <c r="F27" s="71" t="s">
        <v>317</v>
      </c>
      <c r="G27" s="71" t="s">
        <v>317</v>
      </c>
      <c r="H27" s="71" t="s">
        <v>317</v>
      </c>
      <c r="I27" s="71" t="s">
        <v>317</v>
      </c>
      <c r="J27" s="71" t="s">
        <v>317</v>
      </c>
      <c r="K27" s="71" t="s">
        <v>317</v>
      </c>
      <c r="L27" s="71" t="s">
        <v>317</v>
      </c>
      <c r="M27" s="71" t="s">
        <v>317</v>
      </c>
      <c r="N27" s="71" t="s">
        <v>317</v>
      </c>
      <c r="O27" s="71" t="s">
        <v>317</v>
      </c>
      <c r="P27" s="71" t="s">
        <v>317</v>
      </c>
      <c r="Q27" s="71" t="s">
        <v>317</v>
      </c>
      <c r="R27" s="71" t="s">
        <v>317</v>
      </c>
      <c r="S27" s="71" t="s">
        <v>317</v>
      </c>
      <c r="T27" s="71" t="s">
        <v>317</v>
      </c>
      <c r="U27" s="71" t="s">
        <v>317</v>
      </c>
      <c r="V27" s="71" t="s">
        <v>317</v>
      </c>
      <c r="W27" s="71" t="s">
        <v>317</v>
      </c>
      <c r="X27" s="71" t="s">
        <v>317</v>
      </c>
      <c r="Y27" s="71" t="s">
        <v>317</v>
      </c>
      <c r="Z27" s="71" t="s">
        <v>317</v>
      </c>
      <c r="AA27" s="71" t="s">
        <v>317</v>
      </c>
      <c r="AB27" s="71" t="s">
        <v>317</v>
      </c>
      <c r="AC27" s="71" t="s">
        <v>317</v>
      </c>
      <c r="AD27" s="71" t="s">
        <v>317</v>
      </c>
      <c r="AE27" s="71" t="s">
        <v>317</v>
      </c>
      <c r="AF27" s="71" t="s">
        <v>340</v>
      </c>
      <c r="AG27" s="71" t="s">
        <v>317</v>
      </c>
      <c r="AH27" s="71" t="s">
        <v>317</v>
      </c>
      <c r="AI27" s="71" t="s">
        <v>317</v>
      </c>
      <c r="AJ27" s="71" t="s">
        <v>317</v>
      </c>
      <c r="AK27" s="71" t="s">
        <v>317</v>
      </c>
    </row>
    <row r="28" spans="1:37" x14ac:dyDescent="0.25">
      <c r="A28" s="67" t="s">
        <v>312</v>
      </c>
      <c r="B28" s="65" t="s">
        <v>319</v>
      </c>
      <c r="D28" s="69" t="s">
        <v>339</v>
      </c>
      <c r="E28" s="67">
        <v>25</v>
      </c>
      <c r="F28" s="71" t="s">
        <v>317</v>
      </c>
      <c r="G28" s="71" t="s">
        <v>317</v>
      </c>
      <c r="H28" s="71" t="s">
        <v>317</v>
      </c>
      <c r="I28" s="71" t="s">
        <v>317</v>
      </c>
      <c r="J28" s="71" t="s">
        <v>317</v>
      </c>
      <c r="K28" s="71" t="s">
        <v>317</v>
      </c>
      <c r="L28" s="71" t="s">
        <v>317</v>
      </c>
      <c r="M28" s="71" t="s">
        <v>317</v>
      </c>
      <c r="N28" s="71" t="s">
        <v>317</v>
      </c>
      <c r="O28" s="71" t="s">
        <v>317</v>
      </c>
      <c r="P28" s="71" t="s">
        <v>317</v>
      </c>
      <c r="Q28" s="71" t="s">
        <v>317</v>
      </c>
      <c r="R28" s="71" t="s">
        <v>317</v>
      </c>
      <c r="S28" s="71" t="s">
        <v>317</v>
      </c>
      <c r="T28" s="71" t="s">
        <v>317</v>
      </c>
      <c r="U28" s="71" t="s">
        <v>317</v>
      </c>
      <c r="V28" s="71" t="s">
        <v>317</v>
      </c>
      <c r="W28" s="71" t="s">
        <v>317</v>
      </c>
      <c r="X28" s="71" t="s">
        <v>317</v>
      </c>
      <c r="Y28" s="71" t="s">
        <v>317</v>
      </c>
      <c r="Z28" s="71" t="s">
        <v>317</v>
      </c>
      <c r="AA28" s="71" t="s">
        <v>317</v>
      </c>
      <c r="AB28" s="71" t="s">
        <v>317</v>
      </c>
      <c r="AC28" s="71" t="s">
        <v>317</v>
      </c>
      <c r="AD28" s="71" t="s">
        <v>317</v>
      </c>
      <c r="AE28" s="71" t="s">
        <v>317</v>
      </c>
      <c r="AF28" s="71" t="s">
        <v>317</v>
      </c>
      <c r="AG28" s="71" t="s">
        <v>317</v>
      </c>
      <c r="AH28" s="71" t="s">
        <v>317</v>
      </c>
      <c r="AI28" s="71" t="s">
        <v>317</v>
      </c>
      <c r="AJ28" s="71" t="s">
        <v>317</v>
      </c>
      <c r="AK28" s="71" t="s">
        <v>317</v>
      </c>
    </row>
    <row r="29" spans="1:37" x14ac:dyDescent="0.25">
      <c r="A29" s="67" t="s">
        <v>313</v>
      </c>
      <c r="B29" s="65" t="s">
        <v>321</v>
      </c>
      <c r="D29" s="69" t="s">
        <v>360</v>
      </c>
      <c r="E29" s="67">
        <v>26</v>
      </c>
      <c r="F29" s="71" t="s">
        <v>317</v>
      </c>
      <c r="G29" s="71" t="s">
        <v>317</v>
      </c>
      <c r="H29" s="71" t="s">
        <v>317</v>
      </c>
      <c r="I29" s="71" t="s">
        <v>317</v>
      </c>
      <c r="J29" s="71" t="s">
        <v>317</v>
      </c>
      <c r="K29" s="71" t="s">
        <v>317</v>
      </c>
      <c r="L29" s="71" t="s">
        <v>317</v>
      </c>
      <c r="M29" s="71" t="s">
        <v>317</v>
      </c>
      <c r="N29" s="71" t="s">
        <v>317</v>
      </c>
      <c r="O29" s="71" t="s">
        <v>317</v>
      </c>
      <c r="P29" s="71" t="s">
        <v>317</v>
      </c>
      <c r="Q29" s="71" t="s">
        <v>317</v>
      </c>
      <c r="R29" s="71" t="s">
        <v>317</v>
      </c>
      <c r="S29" s="71" t="s">
        <v>317</v>
      </c>
      <c r="T29" s="71" t="s">
        <v>317</v>
      </c>
      <c r="U29" s="71" t="s">
        <v>317</v>
      </c>
      <c r="V29" s="71" t="s">
        <v>317</v>
      </c>
      <c r="W29" s="71" t="s">
        <v>317</v>
      </c>
      <c r="X29" s="71" t="s">
        <v>317</v>
      </c>
      <c r="Y29" s="71" t="s">
        <v>317</v>
      </c>
      <c r="Z29" s="71" t="s">
        <v>317</v>
      </c>
      <c r="AA29" s="71" t="s">
        <v>317</v>
      </c>
      <c r="AB29" s="71" t="s">
        <v>317</v>
      </c>
      <c r="AC29" s="71" t="s">
        <v>317</v>
      </c>
      <c r="AD29" s="71" t="s">
        <v>317</v>
      </c>
      <c r="AE29" s="71" t="s">
        <v>317</v>
      </c>
      <c r="AF29" s="71" t="s">
        <v>317</v>
      </c>
      <c r="AG29" s="71" t="s">
        <v>317</v>
      </c>
      <c r="AH29" s="71" t="s">
        <v>317</v>
      </c>
      <c r="AI29" s="71" t="s">
        <v>317</v>
      </c>
      <c r="AJ29" s="71" t="s">
        <v>317</v>
      </c>
      <c r="AK29" s="71" t="s">
        <v>317</v>
      </c>
    </row>
    <row r="30" spans="1:37" x14ac:dyDescent="0.25">
      <c r="A30" s="67" t="s">
        <v>314</v>
      </c>
      <c r="B30" s="65" t="s">
        <v>319</v>
      </c>
      <c r="D30" s="69" t="s">
        <v>354</v>
      </c>
      <c r="E30" s="67">
        <v>27</v>
      </c>
      <c r="F30" s="71" t="s">
        <v>317</v>
      </c>
      <c r="G30" s="71" t="s">
        <v>317</v>
      </c>
      <c r="H30" s="71" t="s">
        <v>317</v>
      </c>
      <c r="I30" s="71" t="s">
        <v>317</v>
      </c>
      <c r="J30" s="71" t="s">
        <v>317</v>
      </c>
      <c r="K30" s="71" t="s">
        <v>317</v>
      </c>
      <c r="L30" s="71" t="s">
        <v>317</v>
      </c>
      <c r="M30" s="71" t="s">
        <v>317</v>
      </c>
      <c r="N30" s="71" t="s">
        <v>317</v>
      </c>
      <c r="O30" s="71" t="s">
        <v>317</v>
      </c>
      <c r="P30" s="71" t="s">
        <v>317</v>
      </c>
      <c r="Q30" s="71" t="s">
        <v>317</v>
      </c>
      <c r="R30" s="71" t="s">
        <v>317</v>
      </c>
      <c r="S30" s="71" t="s">
        <v>317</v>
      </c>
      <c r="T30" s="71" t="s">
        <v>317</v>
      </c>
      <c r="U30" s="71" t="s">
        <v>340</v>
      </c>
      <c r="V30" s="71" t="s">
        <v>340</v>
      </c>
      <c r="W30" s="71" t="s">
        <v>317</v>
      </c>
      <c r="X30" s="71" t="s">
        <v>317</v>
      </c>
      <c r="Y30" s="71" t="s">
        <v>317</v>
      </c>
      <c r="Z30" s="71" t="s">
        <v>317</v>
      </c>
      <c r="AA30" s="71" t="s">
        <v>317</v>
      </c>
      <c r="AB30" s="71" t="s">
        <v>340</v>
      </c>
      <c r="AC30" s="71" t="s">
        <v>317</v>
      </c>
      <c r="AD30" s="71" t="s">
        <v>317</v>
      </c>
      <c r="AE30" s="71" t="s">
        <v>317</v>
      </c>
      <c r="AF30" s="71" t="s">
        <v>340</v>
      </c>
      <c r="AG30" s="71" t="s">
        <v>340</v>
      </c>
      <c r="AH30" s="71" t="s">
        <v>340</v>
      </c>
      <c r="AI30" s="71" t="s">
        <v>317</v>
      </c>
      <c r="AJ30" s="71" t="s">
        <v>317</v>
      </c>
      <c r="AK30" s="71" t="s">
        <v>317</v>
      </c>
    </row>
  </sheetData>
  <sheetProtection algorithmName="SHA-512" hashValue="WkzUXwCs5BhuLwXv+IgjZDAo8NRyQ3FaIE7jv9Q4cVMEijZxxwBavA/X40FYWYlF+JyHwcQkkgRjiBq7lzZ7rw==" saltValue="43B5TnNPRpZMed2cvvLuEg==" spinCount="100000" sheet="1" objects="1" scenarios="1"/>
  <sortState ref="A4:B30">
    <sortCondition ref="A4:A30"/>
  </sortState>
  <mergeCells count="1">
    <mergeCell ref="F1:AK1"/>
  </mergeCells>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tabSelected="1" view="pageBreakPreview" zoomScaleNormal="100" zoomScaleSheetLayoutView="100" workbookViewId="0">
      <selection activeCell="B39" sqref="B39:U4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ht="15" customHeight="1" x14ac:dyDescent="0.25">
      <c r="A1" s="3"/>
      <c r="B1" s="3"/>
      <c r="C1" s="3"/>
      <c r="D1" s="3"/>
      <c r="E1" s="72"/>
      <c r="F1" s="72"/>
      <c r="G1" s="72"/>
      <c r="H1" s="72"/>
      <c r="I1" s="72"/>
      <c r="J1" s="72"/>
      <c r="K1" s="72"/>
      <c r="L1" s="72"/>
      <c r="M1" s="72"/>
      <c r="N1" s="72"/>
      <c r="O1" s="72"/>
      <c r="P1" s="72"/>
      <c r="Q1" s="72"/>
      <c r="R1" s="72"/>
      <c r="S1" s="3"/>
      <c r="T1" s="3"/>
      <c r="U1" s="3"/>
      <c r="V1" s="3"/>
    </row>
    <row r="2" spans="1:22" ht="15" customHeight="1" x14ac:dyDescent="0.25">
      <c r="A2" s="3"/>
      <c r="B2" s="3"/>
      <c r="C2" s="3"/>
      <c r="D2" s="3"/>
      <c r="E2" s="77" t="s">
        <v>346</v>
      </c>
      <c r="F2" s="77"/>
      <c r="G2" s="77"/>
      <c r="H2" s="77"/>
      <c r="I2" s="77"/>
      <c r="J2" s="77"/>
      <c r="K2" s="77"/>
      <c r="L2" s="77"/>
      <c r="M2" s="77"/>
      <c r="N2" s="77"/>
      <c r="O2" s="77"/>
      <c r="P2" s="77"/>
      <c r="Q2" s="77"/>
      <c r="R2" s="77"/>
      <c r="S2" s="3"/>
      <c r="T2" s="3"/>
      <c r="U2" s="3"/>
      <c r="V2" s="3"/>
    </row>
    <row r="3" spans="1:22" ht="15" customHeight="1" x14ac:dyDescent="0.25">
      <c r="A3" s="3"/>
      <c r="B3" s="3"/>
      <c r="C3" s="3"/>
      <c r="D3" s="3"/>
      <c r="E3" s="77"/>
      <c r="F3" s="77"/>
      <c r="G3" s="77"/>
      <c r="H3" s="77"/>
      <c r="I3" s="77"/>
      <c r="J3" s="77"/>
      <c r="K3" s="77"/>
      <c r="L3" s="77"/>
      <c r="M3" s="77"/>
      <c r="N3" s="77"/>
      <c r="O3" s="77"/>
      <c r="P3" s="77"/>
      <c r="Q3" s="77"/>
      <c r="R3" s="77"/>
      <c r="S3" s="3"/>
      <c r="T3" s="3"/>
      <c r="U3" s="3"/>
      <c r="V3" s="3"/>
    </row>
    <row r="4" spans="1:22" x14ac:dyDescent="0.25">
      <c r="A4" s="3"/>
      <c r="B4" s="4"/>
      <c r="C4" s="4"/>
      <c r="D4" s="4"/>
      <c r="E4" s="77" t="s">
        <v>347</v>
      </c>
      <c r="F4" s="77"/>
      <c r="G4" s="77"/>
      <c r="H4" s="77"/>
      <c r="I4" s="77"/>
      <c r="J4" s="77"/>
      <c r="K4" s="77"/>
      <c r="L4" s="77"/>
      <c r="M4" s="77"/>
      <c r="N4" s="77"/>
      <c r="O4" s="77"/>
      <c r="P4" s="77"/>
      <c r="Q4" s="77"/>
      <c r="R4" s="77"/>
      <c r="S4" s="4"/>
      <c r="T4" s="4"/>
      <c r="U4" s="4"/>
      <c r="V4" s="3"/>
    </row>
    <row r="5" spans="1:22" x14ac:dyDescent="0.25">
      <c r="A5" s="3"/>
      <c r="B5" s="4"/>
      <c r="C5" s="4"/>
      <c r="D5" s="4"/>
      <c r="E5" s="77"/>
      <c r="F5" s="77"/>
      <c r="G5" s="77"/>
      <c r="H5" s="77"/>
      <c r="I5" s="77"/>
      <c r="J5" s="77"/>
      <c r="K5" s="77"/>
      <c r="L5" s="77"/>
      <c r="M5" s="77"/>
      <c r="N5" s="77"/>
      <c r="O5" s="77"/>
      <c r="P5" s="77"/>
      <c r="Q5" s="77"/>
      <c r="R5" s="77"/>
      <c r="S5" s="8"/>
      <c r="T5" s="8"/>
      <c r="U5" s="8"/>
      <c r="V5" s="3"/>
    </row>
    <row r="6" spans="1:22" ht="15.75" customHeight="1" x14ac:dyDescent="0.25">
      <c r="A6" s="3"/>
      <c r="B6" s="4"/>
      <c r="C6" s="4"/>
      <c r="D6" s="4"/>
      <c r="E6" s="77" t="s">
        <v>7</v>
      </c>
      <c r="F6" s="77"/>
      <c r="G6" s="77"/>
      <c r="H6" s="77"/>
      <c r="I6" s="77"/>
      <c r="J6" s="77"/>
      <c r="K6" s="77"/>
      <c r="L6" s="77"/>
      <c r="M6" s="77"/>
      <c r="N6" s="77"/>
      <c r="O6" s="77"/>
      <c r="P6" s="77"/>
      <c r="Q6" s="77"/>
      <c r="R6" s="77"/>
      <c r="S6" s="116">
        <f>IF(Inicial!G21="","",Inicial!G21)</f>
        <v>2017</v>
      </c>
      <c r="T6" s="116"/>
      <c r="U6" s="116"/>
      <c r="V6" s="3"/>
    </row>
    <row r="7" spans="1:22" ht="15.75" customHeight="1" x14ac:dyDescent="0.25">
      <c r="A7" s="3"/>
      <c r="B7" s="4"/>
      <c r="C7" s="4"/>
      <c r="D7" s="4"/>
      <c r="E7" s="77"/>
      <c r="F7" s="77"/>
      <c r="G7" s="77"/>
      <c r="H7" s="77"/>
      <c r="I7" s="77"/>
      <c r="J7" s="77"/>
      <c r="K7" s="77"/>
      <c r="L7" s="77"/>
      <c r="M7" s="77"/>
      <c r="N7" s="77"/>
      <c r="O7" s="77"/>
      <c r="P7" s="77"/>
      <c r="Q7" s="77"/>
      <c r="R7" s="77"/>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117</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107" t="str">
        <f>IF(E11="","",LOOKUP('Pg1'!E11,Níveis!B1:C5))</f>
        <v>Tem uma área específica da Administração Pública para gestão de recursos hídricos (Secretaria e Organismo Gestor), a qual encontra-se razoavelmente estruturada, e os problemas de falta de articulação, incompatibilidades ou conflitos de competências com outras áreas (ex. obras, gestão ambiental) não existem ou não são importantes.</v>
      </c>
      <c r="C13" s="108"/>
      <c r="D13" s="108"/>
      <c r="E13" s="108"/>
      <c r="F13" s="108"/>
      <c r="G13" s="108"/>
      <c r="H13" s="108"/>
      <c r="I13" s="108"/>
      <c r="J13" s="108"/>
      <c r="K13" s="108"/>
      <c r="L13" s="108"/>
      <c r="M13" s="108"/>
      <c r="N13" s="108"/>
      <c r="O13" s="108"/>
      <c r="P13" s="108"/>
      <c r="Q13" s="108"/>
      <c r="R13" s="108"/>
      <c r="S13" s="108"/>
      <c r="T13" s="108"/>
      <c r="U13" s="109"/>
      <c r="V13" s="3"/>
    </row>
    <row r="14" spans="1:22" x14ac:dyDescent="0.25">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25">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97" t="s">
        <v>370</v>
      </c>
      <c r="C19" s="98"/>
      <c r="D19" s="98"/>
      <c r="E19" s="98"/>
      <c r="F19" s="98"/>
      <c r="G19" s="98"/>
      <c r="H19" s="98"/>
      <c r="I19" s="98"/>
      <c r="J19" s="98"/>
      <c r="K19" s="98"/>
      <c r="L19" s="98"/>
      <c r="M19" s="98"/>
      <c r="N19" s="98"/>
      <c r="O19" s="98"/>
      <c r="P19" s="98"/>
      <c r="Q19" s="98"/>
      <c r="R19" s="98"/>
      <c r="S19" s="98"/>
      <c r="T19" s="98"/>
      <c r="U19" s="99"/>
      <c r="V19" s="3"/>
    </row>
    <row r="20" spans="1:22" x14ac:dyDescent="0.25">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25">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25">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25">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25">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25">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25">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25">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128</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107" t="str">
        <f>IF(E31="","",LOOKUP('Pg1'!E31,Níveis!B6:C10))</f>
        <v>Os Organismos Coordenador e Gestor existem e são entidades diferentes, ambas plenamente estruturadas e operantes.</v>
      </c>
      <c r="C33" s="108"/>
      <c r="D33" s="108"/>
      <c r="E33" s="108"/>
      <c r="F33" s="108"/>
      <c r="G33" s="108"/>
      <c r="H33" s="108"/>
      <c r="I33" s="108"/>
      <c r="J33" s="108"/>
      <c r="K33" s="108"/>
      <c r="L33" s="108"/>
      <c r="M33" s="108"/>
      <c r="N33" s="108"/>
      <c r="O33" s="108"/>
      <c r="P33" s="108"/>
      <c r="Q33" s="108"/>
      <c r="R33" s="108"/>
      <c r="S33" s="108"/>
      <c r="T33" s="108"/>
      <c r="U33" s="109"/>
      <c r="V33" s="3"/>
    </row>
    <row r="34" spans="1:22" x14ac:dyDescent="0.25">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25">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97" t="s">
        <v>397</v>
      </c>
      <c r="C39" s="98"/>
      <c r="D39" s="98"/>
      <c r="E39" s="98"/>
      <c r="F39" s="98"/>
      <c r="G39" s="98"/>
      <c r="H39" s="98"/>
      <c r="I39" s="98"/>
      <c r="J39" s="98"/>
      <c r="K39" s="98"/>
      <c r="L39" s="98"/>
      <c r="M39" s="98"/>
      <c r="N39" s="98"/>
      <c r="O39" s="98"/>
      <c r="P39" s="98"/>
      <c r="Q39" s="98"/>
      <c r="R39" s="98"/>
      <c r="S39" s="98"/>
      <c r="T39" s="98"/>
      <c r="U39" s="99"/>
      <c r="V39" s="3"/>
    </row>
    <row r="40" spans="1:22" x14ac:dyDescent="0.25">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25">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25">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25">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25">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25">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25">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25">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129</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107" t="str">
        <f>IF(E51="","",LOOKUP('Pg1'!E51,Níveis!B11:C13))</f>
        <v>O organismo gestor dispõe de processos gerenciais e administrativos com fluxo e procedimentos bem estabelecidos (normas, manuais, rotinas operacionais) para execução de todas suas atribuições institucionais.</v>
      </c>
      <c r="C53" s="108"/>
      <c r="D53" s="108"/>
      <c r="E53" s="108"/>
      <c r="F53" s="108"/>
      <c r="G53" s="108"/>
      <c r="H53" s="108"/>
      <c r="I53" s="108"/>
      <c r="J53" s="108"/>
      <c r="K53" s="108"/>
      <c r="L53" s="108"/>
      <c r="M53" s="108"/>
      <c r="N53" s="108"/>
      <c r="O53" s="108"/>
      <c r="P53" s="108"/>
      <c r="Q53" s="108"/>
      <c r="R53" s="108"/>
      <c r="S53" s="108"/>
      <c r="T53" s="108"/>
      <c r="U53" s="109"/>
      <c r="V53" s="3"/>
    </row>
    <row r="54" spans="1:22" x14ac:dyDescent="0.25">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25">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97" t="s">
        <v>377</v>
      </c>
      <c r="C59" s="98"/>
      <c r="D59" s="98"/>
      <c r="E59" s="98"/>
      <c r="F59" s="98"/>
      <c r="G59" s="98"/>
      <c r="H59" s="98"/>
      <c r="I59" s="98"/>
      <c r="J59" s="98"/>
      <c r="K59" s="98"/>
      <c r="L59" s="98"/>
      <c r="M59" s="98"/>
      <c r="N59" s="98"/>
      <c r="O59" s="98"/>
      <c r="P59" s="98"/>
      <c r="Q59" s="98"/>
      <c r="R59" s="98"/>
      <c r="S59" s="98"/>
      <c r="T59" s="98"/>
      <c r="U59" s="99"/>
      <c r="V59" s="3"/>
    </row>
    <row r="60" spans="1:22" x14ac:dyDescent="0.25">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25">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25">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25">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25">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25">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25">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25">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130</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4</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107" t="str">
        <f>IF(E71="","",LOOKUP('Pg1'!E71,Níveis!B14:C17))</f>
        <v>Há um arcabouço completo, com política estadual de recursos hídricos estabelecida por lei, bem como todos regulamentos e normativos complementares necessários.</v>
      </c>
      <c r="C73" s="108"/>
      <c r="D73" s="108"/>
      <c r="E73" s="108"/>
      <c r="F73" s="108"/>
      <c r="G73" s="108"/>
      <c r="H73" s="108"/>
      <c r="I73" s="108"/>
      <c r="J73" s="108"/>
      <c r="K73" s="108"/>
      <c r="L73" s="108"/>
      <c r="M73" s="108"/>
      <c r="N73" s="108"/>
      <c r="O73" s="108"/>
      <c r="P73" s="108"/>
      <c r="Q73" s="108"/>
      <c r="R73" s="108"/>
      <c r="S73" s="108"/>
      <c r="T73" s="108"/>
      <c r="U73" s="109"/>
      <c r="V73" s="3"/>
    </row>
    <row r="74" spans="1:22" x14ac:dyDescent="0.25">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25">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97" t="s">
        <v>396</v>
      </c>
      <c r="C79" s="98"/>
      <c r="D79" s="98"/>
      <c r="E79" s="98"/>
      <c r="F79" s="98"/>
      <c r="G79" s="98"/>
      <c r="H79" s="98"/>
      <c r="I79" s="98"/>
      <c r="J79" s="98"/>
      <c r="K79" s="98"/>
      <c r="L79" s="98"/>
      <c r="M79" s="98"/>
      <c r="N79" s="98"/>
      <c r="O79" s="98"/>
      <c r="P79" s="98"/>
      <c r="Q79" s="98"/>
      <c r="R79" s="98"/>
      <c r="S79" s="98"/>
      <c r="T79" s="98"/>
      <c r="U79" s="99"/>
      <c r="V79" s="3"/>
    </row>
    <row r="80" spans="1:22" x14ac:dyDescent="0.25">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25">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25">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25">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25">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25">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25">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25">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8zcyMrUBpKe7d/4Na0ntdfyJ2uqgoHWUh0z0Ca0JXXGJfVDhc73dbwIne+GK1URqriUIr+9SV4Q3ih0st5lztQ==" saltValue="/8Tc0fGvFTco+V1y2Dfgag==" spinCount="100000" sheet="1" objects="1" scenarios="1"/>
  <mergeCells count="14">
    <mergeCell ref="E4:R5"/>
    <mergeCell ref="B13:U15"/>
    <mergeCell ref="B19:U27"/>
    <mergeCell ref="B33:U35"/>
    <mergeCell ref="E2:R3"/>
    <mergeCell ref="B39:U47"/>
    <mergeCell ref="B90:J90"/>
    <mergeCell ref="M90:U90"/>
    <mergeCell ref="E6:R7"/>
    <mergeCell ref="B53:U55"/>
    <mergeCell ref="B59:U67"/>
    <mergeCell ref="B73:U75"/>
    <mergeCell ref="B79:U87"/>
    <mergeCell ref="S6:U7"/>
  </mergeCells>
  <conditionalFormatting sqref="S6:U7">
    <cfRule type="expression" dxfId="8" priority="1">
      <formula>$S$6&lt;&gt;""</formula>
    </cfRule>
  </conditionalFormatting>
  <dataValidations count="4">
    <dataValidation type="list" allowBlank="1" showInputMessage="1" showErrorMessage="1" sqref="E11 E31">
      <formula1>"1,2,3,4,5"</formula1>
    </dataValidation>
    <dataValidation type="textLength" operator="lessThan" showInputMessage="1" showErrorMessage="1" sqref="B19:U27">
      <formula1>1025</formula1>
    </dataValidation>
    <dataValidation type="list" allowBlank="1" showInputMessage="1" showErrorMessage="1" sqref="E51">
      <formula1>"1,2,3"</formula1>
    </dataValidation>
    <dataValidation type="list" allowBlank="1" showInputMessage="1" showErrorMessage="1" sqref="E71">
      <formula1>"1,2,3,4"</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zoomScale="130" zoomScaleNormal="100" zoomScaleSheetLayoutView="130" workbookViewId="0">
      <selection activeCell="B59" sqref="B59:U6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77" t="s">
        <v>346</v>
      </c>
      <c r="F2" s="77"/>
      <c r="G2" s="77"/>
      <c r="H2" s="77"/>
      <c r="I2" s="77"/>
      <c r="J2" s="77"/>
      <c r="K2" s="77"/>
      <c r="L2" s="77"/>
      <c r="M2" s="77"/>
      <c r="N2" s="77"/>
      <c r="O2" s="77"/>
      <c r="P2" s="77"/>
      <c r="Q2" s="77"/>
      <c r="R2" s="77"/>
      <c r="S2" s="3"/>
      <c r="T2" s="3"/>
      <c r="U2" s="3"/>
      <c r="V2" s="3"/>
    </row>
    <row r="3" spans="1:22" x14ac:dyDescent="0.25">
      <c r="A3" s="3"/>
      <c r="B3" s="3"/>
      <c r="C3" s="3"/>
      <c r="D3" s="3"/>
      <c r="E3" s="77"/>
      <c r="F3" s="77"/>
      <c r="G3" s="77"/>
      <c r="H3" s="77"/>
      <c r="I3" s="77"/>
      <c r="J3" s="77"/>
      <c r="K3" s="77"/>
      <c r="L3" s="77"/>
      <c r="M3" s="77"/>
      <c r="N3" s="77"/>
      <c r="O3" s="77"/>
      <c r="P3" s="77"/>
      <c r="Q3" s="77"/>
      <c r="R3" s="77"/>
      <c r="S3" s="3"/>
      <c r="T3" s="3"/>
      <c r="U3" s="3"/>
      <c r="V3" s="3"/>
    </row>
    <row r="4" spans="1:22" x14ac:dyDescent="0.25">
      <c r="A4" s="3"/>
      <c r="B4" s="4"/>
      <c r="C4" s="4"/>
      <c r="D4" s="4"/>
      <c r="E4" s="77" t="s">
        <v>347</v>
      </c>
      <c r="F4" s="77"/>
      <c r="G4" s="77"/>
      <c r="H4" s="77"/>
      <c r="I4" s="77"/>
      <c r="J4" s="77"/>
      <c r="K4" s="77"/>
      <c r="L4" s="77"/>
      <c r="M4" s="77"/>
      <c r="N4" s="77"/>
      <c r="O4" s="77"/>
      <c r="P4" s="77"/>
      <c r="Q4" s="77"/>
      <c r="R4" s="77"/>
      <c r="S4" s="4"/>
      <c r="T4" s="4"/>
      <c r="U4" s="4"/>
      <c r="V4" s="3"/>
    </row>
    <row r="5" spans="1:22" x14ac:dyDescent="0.25">
      <c r="A5" s="3"/>
      <c r="B5" s="4"/>
      <c r="C5" s="4"/>
      <c r="D5" s="4"/>
      <c r="E5" s="77"/>
      <c r="F5" s="77"/>
      <c r="G5" s="77"/>
      <c r="H5" s="77"/>
      <c r="I5" s="77"/>
      <c r="J5" s="77"/>
      <c r="K5" s="77"/>
      <c r="L5" s="77"/>
      <c r="M5" s="77"/>
      <c r="N5" s="77"/>
      <c r="O5" s="77"/>
      <c r="P5" s="77"/>
      <c r="Q5" s="77"/>
      <c r="R5" s="77"/>
      <c r="S5" s="8"/>
      <c r="T5" s="8"/>
      <c r="U5" s="8"/>
      <c r="V5" s="3"/>
    </row>
    <row r="6" spans="1:22" x14ac:dyDescent="0.25">
      <c r="A6" s="3"/>
      <c r="B6" s="4"/>
      <c r="C6" s="4"/>
      <c r="D6" s="4"/>
      <c r="E6" s="77" t="s">
        <v>7</v>
      </c>
      <c r="F6" s="77"/>
      <c r="G6" s="77"/>
      <c r="H6" s="77"/>
      <c r="I6" s="77"/>
      <c r="J6" s="77"/>
      <c r="K6" s="77"/>
      <c r="L6" s="77"/>
      <c r="M6" s="77"/>
      <c r="N6" s="77"/>
      <c r="O6" s="77"/>
      <c r="P6" s="77"/>
      <c r="Q6" s="77"/>
      <c r="R6" s="77"/>
      <c r="S6" s="116">
        <f>IF(Inicial!G21="","",Inicial!G21)</f>
        <v>2017</v>
      </c>
      <c r="T6" s="116"/>
      <c r="U6" s="116"/>
      <c r="V6" s="3"/>
    </row>
    <row r="7" spans="1:22" x14ac:dyDescent="0.25">
      <c r="A7" s="3"/>
      <c r="B7" s="4"/>
      <c r="C7" s="4"/>
      <c r="D7" s="4"/>
      <c r="E7" s="77"/>
      <c r="F7" s="77"/>
      <c r="G7" s="77"/>
      <c r="H7" s="77"/>
      <c r="I7" s="77"/>
      <c r="J7" s="77"/>
      <c r="K7" s="77"/>
      <c r="L7" s="77"/>
      <c r="M7" s="77"/>
      <c r="N7" s="77"/>
      <c r="O7" s="77"/>
      <c r="P7" s="77"/>
      <c r="Q7" s="77"/>
      <c r="R7" s="77"/>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107" t="str">
        <f>IF(E11="","",LOOKUP('Pg2'!E11,Níveis!B18:C21))</f>
        <v>Existe Conselho constituído e atuante na gestão de águas (diversas resoluções, moções e outras decisões tomadas) e funcionando em condições adequadas (reuniões periódicas, comparecimento satisfatórios dos seus membros).</v>
      </c>
      <c r="C13" s="108"/>
      <c r="D13" s="108"/>
      <c r="E13" s="108"/>
      <c r="F13" s="108"/>
      <c r="G13" s="108"/>
      <c r="H13" s="108"/>
      <c r="I13" s="108"/>
      <c r="J13" s="108"/>
      <c r="K13" s="108"/>
      <c r="L13" s="108"/>
      <c r="M13" s="108"/>
      <c r="N13" s="108"/>
      <c r="O13" s="108"/>
      <c r="P13" s="108"/>
      <c r="Q13" s="108"/>
      <c r="R13" s="108"/>
      <c r="S13" s="108"/>
      <c r="T13" s="108"/>
      <c r="U13" s="109"/>
      <c r="V13" s="3"/>
    </row>
    <row r="14" spans="1:22" x14ac:dyDescent="0.25">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25">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97" t="s">
        <v>387</v>
      </c>
      <c r="C19" s="98"/>
      <c r="D19" s="98"/>
      <c r="E19" s="98"/>
      <c r="F19" s="98"/>
      <c r="G19" s="98"/>
      <c r="H19" s="98"/>
      <c r="I19" s="98"/>
      <c r="J19" s="98"/>
      <c r="K19" s="98"/>
      <c r="L19" s="98"/>
      <c r="M19" s="98"/>
      <c r="N19" s="98"/>
      <c r="O19" s="98"/>
      <c r="P19" s="98"/>
      <c r="Q19" s="98"/>
      <c r="R19" s="98"/>
      <c r="S19" s="98"/>
      <c r="T19" s="98"/>
      <c r="U19" s="99"/>
      <c r="V19" s="3"/>
    </row>
    <row r="20" spans="1:22" x14ac:dyDescent="0.25">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25">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25">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25">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25">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25">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25">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25">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252</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107" t="str">
        <f>IF(E31="","",LOOKUP('Pg2'!E31,Níveis!B22:C25))</f>
        <v>Existem comitês estaduais e/ou organismos colegiados de recursos hídricos em todas as bacias/áreas críticas.</v>
      </c>
      <c r="C33" s="108"/>
      <c r="D33" s="108"/>
      <c r="E33" s="108"/>
      <c r="F33" s="108"/>
      <c r="G33" s="108"/>
      <c r="H33" s="108"/>
      <c r="I33" s="108"/>
      <c r="J33" s="108"/>
      <c r="K33" s="108"/>
      <c r="L33" s="108"/>
      <c r="M33" s="108"/>
      <c r="N33" s="108"/>
      <c r="O33" s="108"/>
      <c r="P33" s="108"/>
      <c r="Q33" s="108"/>
      <c r="R33" s="108"/>
      <c r="S33" s="108"/>
      <c r="T33" s="108"/>
      <c r="U33" s="109"/>
      <c r="V33" s="3"/>
    </row>
    <row r="34" spans="1:22" x14ac:dyDescent="0.25">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25">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97" t="s">
        <v>378</v>
      </c>
      <c r="C39" s="98"/>
      <c r="D39" s="98"/>
      <c r="E39" s="98"/>
      <c r="F39" s="98"/>
      <c r="G39" s="98"/>
      <c r="H39" s="98"/>
      <c r="I39" s="98"/>
      <c r="J39" s="98"/>
      <c r="K39" s="98"/>
      <c r="L39" s="98"/>
      <c r="M39" s="98"/>
      <c r="N39" s="98"/>
      <c r="O39" s="98"/>
      <c r="P39" s="98"/>
      <c r="Q39" s="98"/>
      <c r="R39" s="98"/>
      <c r="S39" s="98"/>
      <c r="T39" s="98"/>
      <c r="U39" s="99"/>
      <c r="V39" s="3"/>
    </row>
    <row r="40" spans="1:22" x14ac:dyDescent="0.25">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25">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25">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25">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25">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25">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25">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25">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253</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107" t="str">
        <f>IF(E51="","",LOOKUP('Pg2'!E51,Níveis!B26:C29))</f>
        <v>Há apoio ao funcionamento dos organismos colegiados e das secretarias executivas dos Comitês de Bacia Hidrográfica instalados, realizado pela Administração Pública e, em alguns casos, por entidades específicas que atuam como Agências de Água ou entidades delegatárias de suas funções.</v>
      </c>
      <c r="C53" s="108"/>
      <c r="D53" s="108"/>
      <c r="E53" s="108"/>
      <c r="F53" s="108"/>
      <c r="G53" s="108"/>
      <c r="H53" s="108"/>
      <c r="I53" s="108"/>
      <c r="J53" s="108"/>
      <c r="K53" s="108"/>
      <c r="L53" s="108"/>
      <c r="M53" s="108"/>
      <c r="N53" s="108"/>
      <c r="O53" s="108"/>
      <c r="P53" s="108"/>
      <c r="Q53" s="108"/>
      <c r="R53" s="108"/>
      <c r="S53" s="108"/>
      <c r="T53" s="108"/>
      <c r="U53" s="109"/>
      <c r="V53" s="3"/>
    </row>
    <row r="54" spans="1:22" x14ac:dyDescent="0.25">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25">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97" t="s">
        <v>386</v>
      </c>
      <c r="C59" s="98"/>
      <c r="D59" s="98"/>
      <c r="E59" s="98"/>
      <c r="F59" s="98"/>
      <c r="G59" s="98"/>
      <c r="H59" s="98"/>
      <c r="I59" s="98"/>
      <c r="J59" s="98"/>
      <c r="K59" s="98"/>
      <c r="L59" s="98"/>
      <c r="M59" s="98"/>
      <c r="N59" s="98"/>
      <c r="O59" s="98"/>
      <c r="P59" s="98"/>
      <c r="Q59" s="98"/>
      <c r="R59" s="98"/>
      <c r="S59" s="98"/>
      <c r="T59" s="98"/>
      <c r="U59" s="99"/>
      <c r="V59" s="3"/>
    </row>
    <row r="60" spans="1:22" x14ac:dyDescent="0.25">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25">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25">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25">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25">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25">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25">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25">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254</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107" t="str">
        <f>IF(E71="","",LOOKUP('Pg2'!E71,Níveis!B30:C32))</f>
        <v xml:space="preserve">Existem diversas ações de comunicação social e difusão de informações em temas afetos à gestão de recursos hídricos, realizadas a partir de uma base técnica profissional e de um planejamento adequado. </v>
      </c>
      <c r="C73" s="108"/>
      <c r="D73" s="108"/>
      <c r="E73" s="108"/>
      <c r="F73" s="108"/>
      <c r="G73" s="108"/>
      <c r="H73" s="108"/>
      <c r="I73" s="108"/>
      <c r="J73" s="108"/>
      <c r="K73" s="108"/>
      <c r="L73" s="108"/>
      <c r="M73" s="108"/>
      <c r="N73" s="108"/>
      <c r="O73" s="108"/>
      <c r="P73" s="108"/>
      <c r="Q73" s="108"/>
      <c r="R73" s="108"/>
      <c r="S73" s="108"/>
      <c r="T73" s="108"/>
      <c r="U73" s="109"/>
      <c r="V73" s="3"/>
    </row>
    <row r="74" spans="1:22" x14ac:dyDescent="0.25">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25">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97" t="s">
        <v>366</v>
      </c>
      <c r="C79" s="98"/>
      <c r="D79" s="98"/>
      <c r="E79" s="98"/>
      <c r="F79" s="98"/>
      <c r="G79" s="98"/>
      <c r="H79" s="98"/>
      <c r="I79" s="98"/>
      <c r="J79" s="98"/>
      <c r="K79" s="98"/>
      <c r="L79" s="98"/>
      <c r="M79" s="98"/>
      <c r="N79" s="98"/>
      <c r="O79" s="98"/>
      <c r="P79" s="98"/>
      <c r="Q79" s="98"/>
      <c r="R79" s="98"/>
      <c r="S79" s="98"/>
      <c r="T79" s="98"/>
      <c r="U79" s="99"/>
      <c r="V79" s="3"/>
    </row>
    <row r="80" spans="1:22" x14ac:dyDescent="0.25">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25">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25">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25">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25">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25">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25">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25">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mtqvq1qs2c2cClofWDVtmfFXi02YDfvSmVBT2QD9uKh0b3C/DZrF55yYus0bwmBvbAbotPc8+trDm/02+pVagw==" saltValue="ARkU74M9sBzP+DrGe2A2v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7" priority="1">
      <formula>$S$6&lt;&gt;""</formula>
    </cfRule>
  </conditionalFormatting>
  <dataValidations count="3">
    <dataValidation type="list" allowBlank="1" showInputMessage="1" showErrorMessage="1" sqref="E11 E31 E51">
      <formula1>"1,2,3,4"</formula1>
    </dataValidation>
    <dataValidation type="textLength" operator="lessThan" showInputMessage="1" showErrorMessage="1" sqref="B19:U27">
      <formula1>1025</formula1>
    </dataValidation>
    <dataValidation type="list" allowBlank="1" showInputMessage="1" showErrorMessage="1" sqref="E71">
      <formula1>"1,2,3"</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17" zoomScale="140" zoomScaleNormal="100" zoomScaleSheetLayoutView="140" workbookViewId="0">
      <selection activeCell="K17" sqref="K1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77" t="s">
        <v>346</v>
      </c>
      <c r="F2" s="77"/>
      <c r="G2" s="77"/>
      <c r="H2" s="77"/>
      <c r="I2" s="77"/>
      <c r="J2" s="77"/>
      <c r="K2" s="77"/>
      <c r="L2" s="77"/>
      <c r="M2" s="77"/>
      <c r="N2" s="77"/>
      <c r="O2" s="77"/>
      <c r="P2" s="77"/>
      <c r="Q2" s="77"/>
      <c r="R2" s="77"/>
      <c r="S2" s="3"/>
      <c r="T2" s="3"/>
      <c r="U2" s="3"/>
      <c r="V2" s="3"/>
    </row>
    <row r="3" spans="1:22" x14ac:dyDescent="0.25">
      <c r="A3" s="3"/>
      <c r="B3" s="3"/>
      <c r="C3" s="3"/>
      <c r="D3" s="3"/>
      <c r="E3" s="77"/>
      <c r="F3" s="77"/>
      <c r="G3" s="77"/>
      <c r="H3" s="77"/>
      <c r="I3" s="77"/>
      <c r="J3" s="77"/>
      <c r="K3" s="77"/>
      <c r="L3" s="77"/>
      <c r="M3" s="77"/>
      <c r="N3" s="77"/>
      <c r="O3" s="77"/>
      <c r="P3" s="77"/>
      <c r="Q3" s="77"/>
      <c r="R3" s="77"/>
      <c r="S3" s="3"/>
      <c r="T3" s="3"/>
      <c r="U3" s="3"/>
      <c r="V3" s="3"/>
    </row>
    <row r="4" spans="1:22" x14ac:dyDescent="0.25">
      <c r="A4" s="3"/>
      <c r="B4" s="4"/>
      <c r="C4" s="4"/>
      <c r="D4" s="4"/>
      <c r="E4" s="77" t="s">
        <v>347</v>
      </c>
      <c r="F4" s="77"/>
      <c r="G4" s="77"/>
      <c r="H4" s="77"/>
      <c r="I4" s="77"/>
      <c r="J4" s="77"/>
      <c r="K4" s="77"/>
      <c r="L4" s="77"/>
      <c r="M4" s="77"/>
      <c r="N4" s="77"/>
      <c r="O4" s="77"/>
      <c r="P4" s="77"/>
      <c r="Q4" s="77"/>
      <c r="R4" s="77"/>
      <c r="S4" s="4"/>
      <c r="T4" s="4"/>
      <c r="U4" s="4"/>
      <c r="V4" s="3"/>
    </row>
    <row r="5" spans="1:22" x14ac:dyDescent="0.25">
      <c r="A5" s="3"/>
      <c r="B5" s="4"/>
      <c r="C5" s="4"/>
      <c r="D5" s="4"/>
      <c r="E5" s="77"/>
      <c r="F5" s="77"/>
      <c r="G5" s="77"/>
      <c r="H5" s="77"/>
      <c r="I5" s="77"/>
      <c r="J5" s="77"/>
      <c r="K5" s="77"/>
      <c r="L5" s="77"/>
      <c r="M5" s="77"/>
      <c r="N5" s="77"/>
      <c r="O5" s="77"/>
      <c r="P5" s="77"/>
      <c r="Q5" s="77"/>
      <c r="R5" s="77"/>
      <c r="S5" s="8"/>
      <c r="T5" s="8"/>
      <c r="U5" s="8"/>
      <c r="V5" s="3"/>
    </row>
    <row r="6" spans="1:22" x14ac:dyDescent="0.25">
      <c r="A6" s="3"/>
      <c r="B6" s="4"/>
      <c r="C6" s="4"/>
      <c r="D6" s="4"/>
      <c r="E6" s="77" t="s">
        <v>7</v>
      </c>
      <c r="F6" s="77"/>
      <c r="G6" s="77"/>
      <c r="H6" s="77"/>
      <c r="I6" s="77"/>
      <c r="J6" s="77"/>
      <c r="K6" s="77"/>
      <c r="L6" s="77"/>
      <c r="M6" s="77"/>
      <c r="N6" s="77"/>
      <c r="O6" s="77"/>
      <c r="P6" s="77"/>
      <c r="Q6" s="77"/>
      <c r="R6" s="77"/>
      <c r="S6" s="116">
        <f>IF(Inicial!G21="","",Inicial!G21)</f>
        <v>2017</v>
      </c>
      <c r="T6" s="116"/>
      <c r="U6" s="116"/>
      <c r="V6" s="3"/>
    </row>
    <row r="7" spans="1:22" x14ac:dyDescent="0.25">
      <c r="A7" s="3"/>
      <c r="B7" s="4"/>
      <c r="C7" s="4"/>
      <c r="D7" s="4"/>
      <c r="E7" s="77"/>
      <c r="F7" s="77"/>
      <c r="G7" s="77"/>
      <c r="H7" s="77"/>
      <c r="I7" s="77"/>
      <c r="J7" s="77"/>
      <c r="K7" s="77"/>
      <c r="L7" s="77"/>
      <c r="M7" s="77"/>
      <c r="N7" s="77"/>
      <c r="O7" s="77"/>
      <c r="P7" s="77"/>
      <c r="Q7" s="77"/>
      <c r="R7" s="77"/>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255</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3</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107" t="str">
        <f>IF(E11="","",LOOKUP('Pg3'!E11,Níveis!B33:C35))</f>
        <v>Existe programa de capacitação em âmbito estadual para temas afetos à gestão de recursos hídricos, devidamente formalizado, realizado de modo contínuo e baseado em estudos de determinação de demandas (por exemplo, DNT).</v>
      </c>
      <c r="C13" s="108"/>
      <c r="D13" s="108"/>
      <c r="E13" s="108"/>
      <c r="F13" s="108"/>
      <c r="G13" s="108"/>
      <c r="H13" s="108"/>
      <c r="I13" s="108"/>
      <c r="J13" s="108"/>
      <c r="K13" s="108"/>
      <c r="L13" s="108"/>
      <c r="M13" s="108"/>
      <c r="N13" s="108"/>
      <c r="O13" s="108"/>
      <c r="P13" s="108"/>
      <c r="Q13" s="108"/>
      <c r="R13" s="108"/>
      <c r="S13" s="108"/>
      <c r="T13" s="108"/>
      <c r="U13" s="109"/>
      <c r="V13" s="3"/>
    </row>
    <row r="14" spans="1:22" x14ac:dyDescent="0.25">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25">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97" t="s">
        <v>393</v>
      </c>
      <c r="C19" s="98"/>
      <c r="D19" s="98"/>
      <c r="E19" s="98"/>
      <c r="F19" s="98"/>
      <c r="G19" s="98"/>
      <c r="H19" s="98"/>
      <c r="I19" s="98"/>
      <c r="J19" s="98"/>
      <c r="K19" s="98"/>
      <c r="L19" s="98"/>
      <c r="M19" s="98"/>
      <c r="N19" s="98"/>
      <c r="O19" s="98"/>
      <c r="P19" s="98"/>
      <c r="Q19" s="98"/>
      <c r="R19" s="98"/>
      <c r="S19" s="98"/>
      <c r="T19" s="98"/>
      <c r="U19" s="99"/>
      <c r="V19" s="3"/>
    </row>
    <row r="20" spans="1:22" x14ac:dyDescent="0.25">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25">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25">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25">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25">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25">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25">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25">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256</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107" t="str">
        <f>IF(E31="","",LOOKUP('Pg3'!E31,Níveis!B36:C38))</f>
        <v>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v>
      </c>
      <c r="C33" s="108"/>
      <c r="D33" s="108"/>
      <c r="E33" s="108"/>
      <c r="F33" s="108"/>
      <c r="G33" s="108"/>
      <c r="H33" s="108"/>
      <c r="I33" s="108"/>
      <c r="J33" s="108"/>
      <c r="K33" s="108"/>
      <c r="L33" s="108"/>
      <c r="M33" s="108"/>
      <c r="N33" s="108"/>
      <c r="O33" s="108"/>
      <c r="P33" s="108"/>
      <c r="Q33" s="108"/>
      <c r="R33" s="108"/>
      <c r="S33" s="108"/>
      <c r="T33" s="108"/>
      <c r="U33" s="109"/>
      <c r="V33" s="3"/>
    </row>
    <row r="34" spans="1:22" x14ac:dyDescent="0.25">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25">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97" t="s">
        <v>367</v>
      </c>
      <c r="C39" s="98"/>
      <c r="D39" s="98"/>
      <c r="E39" s="98"/>
      <c r="F39" s="98"/>
      <c r="G39" s="98"/>
      <c r="H39" s="98"/>
      <c r="I39" s="98"/>
      <c r="J39" s="98"/>
      <c r="K39" s="98"/>
      <c r="L39" s="98"/>
      <c r="M39" s="98"/>
      <c r="N39" s="98"/>
      <c r="O39" s="98"/>
      <c r="P39" s="98"/>
      <c r="Q39" s="98"/>
      <c r="R39" s="98"/>
      <c r="S39" s="98"/>
      <c r="T39" s="98"/>
      <c r="U39" s="99"/>
      <c r="V39" s="3"/>
    </row>
    <row r="40" spans="1:22" x14ac:dyDescent="0.25">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25">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25">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25">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25">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25">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25">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25">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257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107" t="str">
        <f>IF(E51="","",LOOKUP('Pg3'!E51,Níveis!B39:C41))</f>
        <v>Há um conhecimento adequado das demandas e das disponibilidades hídricas sob domínio estadual (águas superficiais e subterrâneas) em todo território, por meio de estudos específicos ou planos de recursos hídricos.</v>
      </c>
      <c r="C53" s="108"/>
      <c r="D53" s="108"/>
      <c r="E53" s="108"/>
      <c r="F53" s="108"/>
      <c r="G53" s="108"/>
      <c r="H53" s="108"/>
      <c r="I53" s="108"/>
      <c r="J53" s="108"/>
      <c r="K53" s="108"/>
      <c r="L53" s="108"/>
      <c r="M53" s="108"/>
      <c r="N53" s="108"/>
      <c r="O53" s="108"/>
      <c r="P53" s="108"/>
      <c r="Q53" s="108"/>
      <c r="R53" s="108"/>
      <c r="S53" s="108"/>
      <c r="T53" s="108"/>
      <c r="U53" s="109"/>
      <c r="V53" s="3"/>
    </row>
    <row r="54" spans="1:22" x14ac:dyDescent="0.25">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25">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97" t="s">
        <v>372</v>
      </c>
      <c r="C59" s="98"/>
      <c r="D59" s="98"/>
      <c r="E59" s="98"/>
      <c r="F59" s="98"/>
      <c r="G59" s="98"/>
      <c r="H59" s="98"/>
      <c r="I59" s="98"/>
      <c r="J59" s="98"/>
      <c r="K59" s="98"/>
      <c r="L59" s="98"/>
      <c r="M59" s="98"/>
      <c r="N59" s="98"/>
      <c r="O59" s="98"/>
      <c r="P59" s="98"/>
      <c r="Q59" s="98"/>
      <c r="R59" s="98"/>
      <c r="S59" s="98"/>
      <c r="T59" s="98"/>
      <c r="U59" s="99"/>
      <c r="V59" s="3"/>
    </row>
    <row r="60" spans="1:22" x14ac:dyDescent="0.25">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25">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25">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25">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25">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25">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25">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25">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258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107" t="str">
        <f>IF(E71="","",LOOKUP('Pg3'!E71,Níveis!B42:C44))</f>
        <v>Há uma divisão hidrográfica reconhecida, confiável e formalmente estabelecida (por Lei, por decreto ou por resolução do Conselho Estadual).</v>
      </c>
      <c r="C73" s="108"/>
      <c r="D73" s="108"/>
      <c r="E73" s="108"/>
      <c r="F73" s="108"/>
      <c r="G73" s="108"/>
      <c r="H73" s="108"/>
      <c r="I73" s="108"/>
      <c r="J73" s="108"/>
      <c r="K73" s="108"/>
      <c r="L73" s="108"/>
      <c r="M73" s="108"/>
      <c r="N73" s="108"/>
      <c r="O73" s="108"/>
      <c r="P73" s="108"/>
      <c r="Q73" s="108"/>
      <c r="R73" s="108"/>
      <c r="S73" s="108"/>
      <c r="T73" s="108"/>
      <c r="U73" s="109"/>
      <c r="V73" s="3"/>
    </row>
    <row r="74" spans="1:22" x14ac:dyDescent="0.25">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25">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97" t="s">
        <v>374</v>
      </c>
      <c r="C79" s="98"/>
      <c r="D79" s="98"/>
      <c r="E79" s="98"/>
      <c r="F79" s="98"/>
      <c r="G79" s="98"/>
      <c r="H79" s="98"/>
      <c r="I79" s="98"/>
      <c r="J79" s="98"/>
      <c r="K79" s="98"/>
      <c r="L79" s="98"/>
      <c r="M79" s="98"/>
      <c r="N79" s="98"/>
      <c r="O79" s="98"/>
      <c r="P79" s="98"/>
      <c r="Q79" s="98"/>
      <c r="R79" s="98"/>
      <c r="S79" s="98"/>
      <c r="T79" s="98"/>
      <c r="U79" s="99"/>
      <c r="V79" s="3"/>
    </row>
    <row r="80" spans="1:22" x14ac:dyDescent="0.25">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25">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25">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25">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25">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25">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25">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25">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yf8lfBZ16hmqOPcSELCQEGcvg7MjEscdXFu91YwMjB9Dm4aqHaHSTjIWqHTlja94aeUQh+lPlP8QB2VPZdZQyA==" saltValue="NRcqLHe58fvnPz8tYZCPr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6" priority="1">
      <formula>$S$6&lt;&gt;""</formula>
    </cfRule>
  </conditionalFormatting>
  <dataValidations count="2">
    <dataValidation type="list" allowBlank="1" showInputMessage="1" showErrorMessage="1" sqref="E71 E31 E51 E11">
      <formula1>"1,2,3"</formula1>
    </dataValidation>
    <dataValidation type="textLength" operator="lessThan" showInputMessage="1" showErrorMessage="1" sqref="B19:U27">
      <formula1>1025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71" zoomScale="150" zoomScaleNormal="100" zoomScaleSheetLayoutView="150" workbookViewId="0">
      <selection activeCell="B59" sqref="B59:U6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77" t="s">
        <v>346</v>
      </c>
      <c r="F2" s="77"/>
      <c r="G2" s="77"/>
      <c r="H2" s="77"/>
      <c r="I2" s="77"/>
      <c r="J2" s="77"/>
      <c r="K2" s="77"/>
      <c r="L2" s="77"/>
      <c r="M2" s="77"/>
      <c r="N2" s="77"/>
      <c r="O2" s="77"/>
      <c r="P2" s="77"/>
      <c r="Q2" s="77"/>
      <c r="R2" s="77"/>
      <c r="S2" s="3"/>
      <c r="T2" s="3"/>
      <c r="U2" s="3"/>
      <c r="V2" s="3"/>
    </row>
    <row r="3" spans="1:22" x14ac:dyDescent="0.25">
      <c r="A3" s="3"/>
      <c r="B3" s="3"/>
      <c r="C3" s="3"/>
      <c r="D3" s="3"/>
      <c r="E3" s="77"/>
      <c r="F3" s="77"/>
      <c r="G3" s="77"/>
      <c r="H3" s="77"/>
      <c r="I3" s="77"/>
      <c r="J3" s="77"/>
      <c r="K3" s="77"/>
      <c r="L3" s="77"/>
      <c r="M3" s="77"/>
      <c r="N3" s="77"/>
      <c r="O3" s="77"/>
      <c r="P3" s="77"/>
      <c r="Q3" s="77"/>
      <c r="R3" s="77"/>
      <c r="S3" s="3"/>
      <c r="T3" s="3"/>
      <c r="U3" s="3"/>
      <c r="V3" s="3"/>
    </row>
    <row r="4" spans="1:22" x14ac:dyDescent="0.25">
      <c r="A4" s="3"/>
      <c r="B4" s="4"/>
      <c r="C4" s="4"/>
      <c r="D4" s="4"/>
      <c r="E4" s="77" t="s">
        <v>347</v>
      </c>
      <c r="F4" s="77"/>
      <c r="G4" s="77"/>
      <c r="H4" s="77"/>
      <c r="I4" s="77"/>
      <c r="J4" s="77"/>
      <c r="K4" s="77"/>
      <c r="L4" s="77"/>
      <c r="M4" s="77"/>
      <c r="N4" s="77"/>
      <c r="O4" s="77"/>
      <c r="P4" s="77"/>
      <c r="Q4" s="77"/>
      <c r="R4" s="77"/>
      <c r="S4" s="4"/>
      <c r="T4" s="4"/>
      <c r="U4" s="4"/>
      <c r="V4" s="3"/>
    </row>
    <row r="5" spans="1:22" x14ac:dyDescent="0.25">
      <c r="A5" s="3"/>
      <c r="B5" s="4"/>
      <c r="C5" s="4"/>
      <c r="D5" s="4"/>
      <c r="E5" s="77"/>
      <c r="F5" s="77"/>
      <c r="G5" s="77"/>
      <c r="H5" s="77"/>
      <c r="I5" s="77"/>
      <c r="J5" s="77"/>
      <c r="K5" s="77"/>
      <c r="L5" s="77"/>
      <c r="M5" s="77"/>
      <c r="N5" s="77"/>
      <c r="O5" s="77"/>
      <c r="P5" s="77"/>
      <c r="Q5" s="77"/>
      <c r="R5" s="77"/>
      <c r="S5" s="8"/>
      <c r="T5" s="8"/>
      <c r="U5" s="8"/>
      <c r="V5" s="3"/>
    </row>
    <row r="6" spans="1:22" x14ac:dyDescent="0.25">
      <c r="A6" s="3"/>
      <c r="B6" s="4"/>
      <c r="C6" s="4"/>
      <c r="D6" s="4"/>
      <c r="E6" s="77" t="s">
        <v>7</v>
      </c>
      <c r="F6" s="77"/>
      <c r="G6" s="77"/>
      <c r="H6" s="77"/>
      <c r="I6" s="77"/>
      <c r="J6" s="77"/>
      <c r="K6" s="77"/>
      <c r="L6" s="77"/>
      <c r="M6" s="77"/>
      <c r="N6" s="77"/>
      <c r="O6" s="77"/>
      <c r="P6" s="77"/>
      <c r="Q6" s="77"/>
      <c r="R6" s="77"/>
      <c r="S6" s="116">
        <f>IF(Inicial!G21="","",Inicial!G21)</f>
        <v>2017</v>
      </c>
      <c r="T6" s="116"/>
      <c r="U6" s="116"/>
      <c r="V6" s="3"/>
    </row>
    <row r="7" spans="1:22" x14ac:dyDescent="0.25">
      <c r="A7" s="3"/>
      <c r="B7" s="4"/>
      <c r="C7" s="4"/>
      <c r="D7" s="4"/>
      <c r="E7" s="77"/>
      <c r="F7" s="77"/>
      <c r="G7" s="77"/>
      <c r="H7" s="77"/>
      <c r="I7" s="77"/>
      <c r="J7" s="77"/>
      <c r="K7" s="77"/>
      <c r="L7" s="77"/>
      <c r="M7" s="77"/>
      <c r="N7" s="77"/>
      <c r="O7" s="77"/>
      <c r="P7" s="77"/>
      <c r="Q7" s="77"/>
      <c r="R7" s="77"/>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259</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1</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107" t="str">
        <f>IF(E11="","",LOOKUP('Pg4'!E11,Níveis!B45:C47))</f>
        <v>Não há um planejamento estratégico aprovado para orientar as ações da Administração Pública  (Secretaria e/ou Organismo Gestor) na gestão de recursos hídricos.</v>
      </c>
      <c r="C13" s="108"/>
      <c r="D13" s="108"/>
      <c r="E13" s="108"/>
      <c r="F13" s="108"/>
      <c r="G13" s="108"/>
      <c r="H13" s="108"/>
      <c r="I13" s="108"/>
      <c r="J13" s="108"/>
      <c r="K13" s="108"/>
      <c r="L13" s="108"/>
      <c r="M13" s="108"/>
      <c r="N13" s="108"/>
      <c r="O13" s="108"/>
      <c r="P13" s="108"/>
      <c r="Q13" s="108"/>
      <c r="R13" s="108"/>
      <c r="S13" s="108"/>
      <c r="T13" s="108"/>
      <c r="U13" s="109"/>
      <c r="V13" s="3"/>
    </row>
    <row r="14" spans="1:22" x14ac:dyDescent="0.25">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25">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97" t="s">
        <v>368</v>
      </c>
      <c r="C19" s="98"/>
      <c r="D19" s="98"/>
      <c r="E19" s="98"/>
      <c r="F19" s="98"/>
      <c r="G19" s="98"/>
      <c r="H19" s="98"/>
      <c r="I19" s="98"/>
      <c r="J19" s="98"/>
      <c r="K19" s="98"/>
      <c r="L19" s="98"/>
      <c r="M19" s="98"/>
      <c r="N19" s="98"/>
      <c r="O19" s="98"/>
      <c r="P19" s="98"/>
      <c r="Q19" s="98"/>
      <c r="R19" s="98"/>
      <c r="S19" s="98"/>
      <c r="T19" s="98"/>
      <c r="U19" s="99"/>
      <c r="V19" s="3"/>
    </row>
    <row r="20" spans="1:22" x14ac:dyDescent="0.25">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25">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25">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25">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25">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25">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25">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25">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260</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5</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107" t="str">
        <f>IF(E31="","",LOOKUP('Pg4'!E31,Níveis!B48:C52))</f>
        <v>Existe Plano Estadual de Recursos Hídricos aprovado pelo Conselho Estadual e atualizado, e o mesmo está sendo devidamente apropriado pelos gestores públicos e/ou agentes setoriais.</v>
      </c>
      <c r="C33" s="108"/>
      <c r="D33" s="108"/>
      <c r="E33" s="108"/>
      <c r="F33" s="108"/>
      <c r="G33" s="108"/>
      <c r="H33" s="108"/>
      <c r="I33" s="108"/>
      <c r="J33" s="108"/>
      <c r="K33" s="108"/>
      <c r="L33" s="108"/>
      <c r="M33" s="108"/>
      <c r="N33" s="108"/>
      <c r="O33" s="108"/>
      <c r="P33" s="108"/>
      <c r="Q33" s="108"/>
      <c r="R33" s="108"/>
      <c r="S33" s="108"/>
      <c r="T33" s="108"/>
      <c r="U33" s="109"/>
      <c r="V33" s="3"/>
    </row>
    <row r="34" spans="1:22" x14ac:dyDescent="0.25">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25">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3">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97" t="s">
        <v>388</v>
      </c>
      <c r="C39" s="98"/>
      <c r="D39" s="98"/>
      <c r="E39" s="98"/>
      <c r="F39" s="98"/>
      <c r="G39" s="98"/>
      <c r="H39" s="98"/>
      <c r="I39" s="98"/>
      <c r="J39" s="98"/>
      <c r="K39" s="98"/>
      <c r="L39" s="98"/>
      <c r="M39" s="98"/>
      <c r="N39" s="98"/>
      <c r="O39" s="98"/>
      <c r="P39" s="98"/>
      <c r="Q39" s="98"/>
      <c r="R39" s="98"/>
      <c r="S39" s="98"/>
      <c r="T39" s="98"/>
      <c r="U39" s="99"/>
      <c r="V39" s="3"/>
    </row>
    <row r="40" spans="1:22" x14ac:dyDescent="0.25">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25">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25">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25">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25">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25">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25">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25">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4</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107" t="str">
        <f>IF(E51="","",LOOKUP('Pg4'!E51,Níveis!B53:C56))</f>
        <v>Todos comitês estaduais já aprovaram seus planos de bacia.</v>
      </c>
      <c r="C53" s="108"/>
      <c r="D53" s="108"/>
      <c r="E53" s="108"/>
      <c r="F53" s="108"/>
      <c r="G53" s="108"/>
      <c r="H53" s="108"/>
      <c r="I53" s="108"/>
      <c r="J53" s="108"/>
      <c r="K53" s="108"/>
      <c r="L53" s="108"/>
      <c r="M53" s="108"/>
      <c r="N53" s="108"/>
      <c r="O53" s="108"/>
      <c r="P53" s="108"/>
      <c r="Q53" s="108"/>
      <c r="R53" s="108"/>
      <c r="S53" s="108"/>
      <c r="T53" s="108"/>
      <c r="U53" s="109"/>
      <c r="V53" s="3"/>
    </row>
    <row r="54" spans="1:22" x14ac:dyDescent="0.25">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25">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97" t="s">
        <v>389</v>
      </c>
      <c r="C59" s="98"/>
      <c r="D59" s="98"/>
      <c r="E59" s="98"/>
      <c r="F59" s="98"/>
      <c r="G59" s="98"/>
      <c r="H59" s="98"/>
      <c r="I59" s="98"/>
      <c r="J59" s="98"/>
      <c r="K59" s="98"/>
      <c r="L59" s="98"/>
      <c r="M59" s="98"/>
      <c r="N59" s="98"/>
      <c r="O59" s="98"/>
      <c r="P59" s="98"/>
      <c r="Q59" s="98"/>
      <c r="R59" s="98"/>
      <c r="S59" s="98"/>
      <c r="T59" s="98"/>
      <c r="U59" s="99"/>
      <c r="V59" s="3"/>
    </row>
    <row r="60" spans="1:22" x14ac:dyDescent="0.25">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25">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25">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25">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25">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25">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25">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25">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107" t="str">
        <f>IF(E71="","",LOOKUP('Pg4'!E71,Níveis!B57:C60))</f>
        <v>Existem alguns corpos hídricos e hidrogeológicos enquadrados respectivamente nos termos das Resoluções CONAMA nos 357/2005 e 396/2008.</v>
      </c>
      <c r="C73" s="108"/>
      <c r="D73" s="108"/>
      <c r="E73" s="108"/>
      <c r="F73" s="108"/>
      <c r="G73" s="108"/>
      <c r="H73" s="108"/>
      <c r="I73" s="108"/>
      <c r="J73" s="108"/>
      <c r="K73" s="108"/>
      <c r="L73" s="108"/>
      <c r="M73" s="108"/>
      <c r="N73" s="108"/>
      <c r="O73" s="108"/>
      <c r="P73" s="108"/>
      <c r="Q73" s="108"/>
      <c r="R73" s="108"/>
      <c r="S73" s="108"/>
      <c r="T73" s="108"/>
      <c r="U73" s="109"/>
      <c r="V73" s="3"/>
    </row>
    <row r="74" spans="1:22" x14ac:dyDescent="0.25">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25">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97" t="s">
        <v>382</v>
      </c>
      <c r="C79" s="98"/>
      <c r="D79" s="98"/>
      <c r="E79" s="98"/>
      <c r="F79" s="98"/>
      <c r="G79" s="98"/>
      <c r="H79" s="98"/>
      <c r="I79" s="98"/>
      <c r="J79" s="98"/>
      <c r="K79" s="98"/>
      <c r="L79" s="98"/>
      <c r="M79" s="98"/>
      <c r="N79" s="98"/>
      <c r="O79" s="98"/>
      <c r="P79" s="98"/>
      <c r="Q79" s="98"/>
      <c r="R79" s="98"/>
      <c r="S79" s="98"/>
      <c r="T79" s="98"/>
      <c r="U79" s="99"/>
      <c r="V79" s="3"/>
    </row>
    <row r="80" spans="1:22" x14ac:dyDescent="0.25">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25">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25">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25">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25">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25">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25">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25">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jOFN8oLlJfqimlltDWRnD5aICTZR96VqjM68LWwUUGPR741ZOAdH4ISGhLPg3ppk/iIch+VI1qwMtDpD5VS0Sg==" saltValue="B62p30QdGpyu573XczhkjQ=="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5" priority="1">
      <formula>$S$6&lt;&gt;""</formula>
    </cfRule>
  </conditionalFormatting>
  <dataValidations count="4">
    <dataValidation type="list" allowBlank="1" showInputMessage="1" showErrorMessage="1" sqref="E71 E51">
      <formula1>"1,2,3,4"</formula1>
    </dataValidation>
    <dataValidation type="list" allowBlank="1" showInputMessage="1" showErrorMessage="1" sqref="E11">
      <formula1>"1,2,3"</formula1>
    </dataValidation>
    <dataValidation type="textLength" operator="lessThan" showInputMessage="1" showErrorMessage="1" sqref="B19:U27">
      <formula1>1025</formula1>
    </dataValidation>
    <dataValidation type="list" allowBlank="1" showInputMessage="1" showErrorMessage="1" sqref="E3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zoomScale="160" zoomScaleNormal="100" zoomScaleSheetLayoutView="160" workbookViewId="0">
      <selection activeCell="E51" sqref="E51"/>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77" t="s">
        <v>346</v>
      </c>
      <c r="F2" s="77"/>
      <c r="G2" s="77"/>
      <c r="H2" s="77"/>
      <c r="I2" s="77"/>
      <c r="J2" s="77"/>
      <c r="K2" s="77"/>
      <c r="L2" s="77"/>
      <c r="M2" s="77"/>
      <c r="N2" s="77"/>
      <c r="O2" s="77"/>
      <c r="P2" s="77"/>
      <c r="Q2" s="77"/>
      <c r="R2" s="77"/>
      <c r="S2" s="3"/>
      <c r="T2" s="3"/>
      <c r="U2" s="3"/>
      <c r="V2" s="3"/>
    </row>
    <row r="3" spans="1:22" x14ac:dyDescent="0.25">
      <c r="A3" s="3"/>
      <c r="B3" s="3"/>
      <c r="C3" s="3"/>
      <c r="D3" s="3"/>
      <c r="E3" s="77"/>
      <c r="F3" s="77"/>
      <c r="G3" s="77"/>
      <c r="H3" s="77"/>
      <c r="I3" s="77"/>
      <c r="J3" s="77"/>
      <c r="K3" s="77"/>
      <c r="L3" s="77"/>
      <c r="M3" s="77"/>
      <c r="N3" s="77"/>
      <c r="O3" s="77"/>
      <c r="P3" s="77"/>
      <c r="Q3" s="77"/>
      <c r="R3" s="77"/>
      <c r="S3" s="3"/>
      <c r="T3" s="3"/>
      <c r="U3" s="3"/>
      <c r="V3" s="3"/>
    </row>
    <row r="4" spans="1:22" x14ac:dyDescent="0.25">
      <c r="A4" s="3"/>
      <c r="B4" s="4"/>
      <c r="C4" s="4"/>
      <c r="D4" s="4"/>
      <c r="E4" s="77" t="s">
        <v>347</v>
      </c>
      <c r="F4" s="77"/>
      <c r="G4" s="77"/>
      <c r="H4" s="77"/>
      <c r="I4" s="77"/>
      <c r="J4" s="77"/>
      <c r="K4" s="77"/>
      <c r="L4" s="77"/>
      <c r="M4" s="77"/>
      <c r="N4" s="77"/>
      <c r="O4" s="77"/>
      <c r="P4" s="77"/>
      <c r="Q4" s="77"/>
      <c r="R4" s="77"/>
      <c r="S4" s="4"/>
      <c r="T4" s="4"/>
      <c r="U4" s="4"/>
      <c r="V4" s="3"/>
    </row>
    <row r="5" spans="1:22" x14ac:dyDescent="0.25">
      <c r="A5" s="3"/>
      <c r="B5" s="4"/>
      <c r="C5" s="4"/>
      <c r="D5" s="4"/>
      <c r="E5" s="77"/>
      <c r="F5" s="77"/>
      <c r="G5" s="77"/>
      <c r="H5" s="77"/>
      <c r="I5" s="77"/>
      <c r="J5" s="77"/>
      <c r="K5" s="77"/>
      <c r="L5" s="77"/>
      <c r="M5" s="77"/>
      <c r="N5" s="77"/>
      <c r="O5" s="77"/>
      <c r="P5" s="77"/>
      <c r="Q5" s="77"/>
      <c r="R5" s="77"/>
      <c r="S5" s="8"/>
      <c r="T5" s="8"/>
      <c r="U5" s="8"/>
      <c r="V5" s="3"/>
    </row>
    <row r="6" spans="1:22" x14ac:dyDescent="0.25">
      <c r="A6" s="3"/>
      <c r="B6" s="4"/>
      <c r="C6" s="4"/>
      <c r="D6" s="4"/>
      <c r="E6" s="77" t="s">
        <v>7</v>
      </c>
      <c r="F6" s="77"/>
      <c r="G6" s="77"/>
      <c r="H6" s="77"/>
      <c r="I6" s="77"/>
      <c r="J6" s="77"/>
      <c r="K6" s="77"/>
      <c r="L6" s="77"/>
      <c r="M6" s="77"/>
      <c r="N6" s="77"/>
      <c r="O6" s="77"/>
      <c r="P6" s="77"/>
      <c r="Q6" s="77"/>
      <c r="R6" s="77"/>
      <c r="S6" s="116">
        <f>IF(Inicial!G21="","",Inicial!G21)</f>
        <v>2017</v>
      </c>
      <c r="T6" s="116"/>
      <c r="U6" s="116"/>
      <c r="V6" s="3"/>
    </row>
    <row r="7" spans="1:22" x14ac:dyDescent="0.25">
      <c r="A7" s="3"/>
      <c r="B7" s="4"/>
      <c r="C7" s="4"/>
      <c r="D7" s="4"/>
      <c r="E7" s="77"/>
      <c r="F7" s="77"/>
      <c r="G7" s="77"/>
      <c r="H7" s="77"/>
      <c r="I7" s="77"/>
      <c r="J7" s="77"/>
      <c r="K7" s="77"/>
      <c r="L7" s="77"/>
      <c r="M7" s="77"/>
      <c r="N7" s="77"/>
      <c r="O7" s="77"/>
      <c r="P7" s="77"/>
      <c r="Q7" s="77"/>
      <c r="R7" s="77"/>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261</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107" t="str">
        <f>IF(E11="","",LOOKUP('Pg5'!E11,Níveis!B61:C64))</f>
        <v>Existem estudos especiais para diversos temas de interesse da gestão em nível estadual, e esses estudos estão atualizados e são suficientes para orientar as ações de gestão nos aspectos por ele abordados.</v>
      </c>
      <c r="C13" s="108"/>
      <c r="D13" s="108"/>
      <c r="E13" s="108"/>
      <c r="F13" s="108"/>
      <c r="G13" s="108"/>
      <c r="H13" s="108"/>
      <c r="I13" s="108"/>
      <c r="J13" s="108"/>
      <c r="K13" s="108"/>
      <c r="L13" s="108"/>
      <c r="M13" s="108"/>
      <c r="N13" s="108"/>
      <c r="O13" s="108"/>
      <c r="P13" s="108"/>
      <c r="Q13" s="108"/>
      <c r="R13" s="108"/>
      <c r="S13" s="108"/>
      <c r="T13" s="108"/>
      <c r="U13" s="109"/>
      <c r="V13" s="3"/>
    </row>
    <row r="14" spans="1:22" x14ac:dyDescent="0.25">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25">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25">
      <c r="A19" s="3"/>
      <c r="B19" s="97" t="s">
        <v>369</v>
      </c>
      <c r="C19" s="98"/>
      <c r="D19" s="98"/>
      <c r="E19" s="98"/>
      <c r="F19" s="98"/>
      <c r="G19" s="98"/>
      <c r="H19" s="98"/>
      <c r="I19" s="98"/>
      <c r="J19" s="98"/>
      <c r="K19" s="98"/>
      <c r="L19" s="98"/>
      <c r="M19" s="98"/>
      <c r="N19" s="98"/>
      <c r="O19" s="98"/>
      <c r="P19" s="98"/>
      <c r="Q19" s="98"/>
      <c r="R19" s="98"/>
      <c r="S19" s="98"/>
      <c r="T19" s="98"/>
      <c r="U19" s="99"/>
      <c r="V19" s="3"/>
    </row>
    <row r="20" spans="1:22" x14ac:dyDescent="0.25">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25">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25">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25">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25">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25">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25">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25">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262</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3</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107" t="str">
        <f>IF(E31="","",LOOKUP('Pg5'!E31,Níveis!B65:C67))</f>
        <v>Existem sistemas e/ou modelos de suporte à decisão operacionais em âmbito estadual, os quais estão devidamente integrados às rotinas operacionais e/ou aos processos gerenciais e finalísticos (planejamento, outorga, cobrança, etc.).</v>
      </c>
      <c r="C33" s="108"/>
      <c r="D33" s="108"/>
      <c r="E33" s="108"/>
      <c r="F33" s="108"/>
      <c r="G33" s="108"/>
      <c r="H33" s="108"/>
      <c r="I33" s="108"/>
      <c r="J33" s="108"/>
      <c r="K33" s="108"/>
      <c r="L33" s="108"/>
      <c r="M33" s="108"/>
      <c r="N33" s="108"/>
      <c r="O33" s="108"/>
      <c r="P33" s="108"/>
      <c r="Q33" s="108"/>
      <c r="R33" s="108"/>
      <c r="S33" s="108"/>
      <c r="T33" s="108"/>
      <c r="U33" s="109"/>
      <c r="V33" s="3"/>
    </row>
    <row r="34" spans="1:22" x14ac:dyDescent="0.25">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ht="12" customHeight="1" x14ac:dyDescent="0.25">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97" t="s">
        <v>371</v>
      </c>
      <c r="C39" s="98"/>
      <c r="D39" s="98"/>
      <c r="E39" s="98"/>
      <c r="F39" s="98"/>
      <c r="G39" s="98"/>
      <c r="H39" s="98"/>
      <c r="I39" s="98"/>
      <c r="J39" s="98"/>
      <c r="K39" s="98"/>
      <c r="L39" s="98"/>
      <c r="M39" s="98"/>
      <c r="N39" s="98"/>
      <c r="O39" s="98"/>
      <c r="P39" s="98"/>
      <c r="Q39" s="98"/>
      <c r="R39" s="98"/>
      <c r="S39" s="98"/>
      <c r="T39" s="98"/>
      <c r="U39" s="99"/>
      <c r="V39" s="3"/>
    </row>
    <row r="40" spans="1:22" x14ac:dyDescent="0.25">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25">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25">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25">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25">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25">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25">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25">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263</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107" t="str">
        <f>IF(E51="","",LOOKUP('Pg5'!E51,Níveis!B68:C72))</f>
        <v>Existe uma área específica própria, responsável pelo processamento de dados georreferenciados  e capaz de realizar análise do contexto geográfico para gestão de recursos hídricos, a qual dispõe de uma base digital em formato vetorial para a gestão de recursos hídricos, proveniente da vetorização da cartografia sistemática (escalas de 1:1.000.000 até 1:25.000) produzida pelo IBGE ou DSG.</v>
      </c>
      <c r="C53" s="108"/>
      <c r="D53" s="108"/>
      <c r="E53" s="108"/>
      <c r="F53" s="108"/>
      <c r="G53" s="108"/>
      <c r="H53" s="108"/>
      <c r="I53" s="108"/>
      <c r="J53" s="108"/>
      <c r="K53" s="108"/>
      <c r="L53" s="108"/>
      <c r="M53" s="108"/>
      <c r="N53" s="108"/>
      <c r="O53" s="108"/>
      <c r="P53" s="108"/>
      <c r="Q53" s="108"/>
      <c r="R53" s="108"/>
      <c r="S53" s="108"/>
      <c r="T53" s="108"/>
      <c r="U53" s="109"/>
      <c r="V53" s="3"/>
    </row>
    <row r="54" spans="1:22" x14ac:dyDescent="0.25">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25">
      <c r="A55" s="3"/>
      <c r="B55" s="110"/>
      <c r="C55" s="111"/>
      <c r="D55" s="111"/>
      <c r="E55" s="111"/>
      <c r="F55" s="111"/>
      <c r="G55" s="111"/>
      <c r="H55" s="111"/>
      <c r="I55" s="111"/>
      <c r="J55" s="111"/>
      <c r="K55" s="111"/>
      <c r="L55" s="111"/>
      <c r="M55" s="111"/>
      <c r="N55" s="111"/>
      <c r="O55" s="111"/>
      <c r="P55" s="111"/>
      <c r="Q55" s="111"/>
      <c r="R55" s="111"/>
      <c r="S55" s="111"/>
      <c r="T55" s="111"/>
      <c r="U55" s="112"/>
      <c r="V55" s="3"/>
    </row>
    <row r="56" spans="1:22" ht="18" customHeight="1" x14ac:dyDescent="0.25">
      <c r="A56" s="3"/>
      <c r="B56" s="113"/>
      <c r="C56" s="114"/>
      <c r="D56" s="114"/>
      <c r="E56" s="114"/>
      <c r="F56" s="114"/>
      <c r="G56" s="114"/>
      <c r="H56" s="114"/>
      <c r="I56" s="114"/>
      <c r="J56" s="114"/>
      <c r="K56" s="114"/>
      <c r="L56" s="114"/>
      <c r="M56" s="114"/>
      <c r="N56" s="114"/>
      <c r="O56" s="114"/>
      <c r="P56" s="114"/>
      <c r="Q56" s="114"/>
      <c r="R56" s="114"/>
      <c r="S56" s="114"/>
      <c r="T56" s="114"/>
      <c r="U56" s="115"/>
      <c r="V56" s="3"/>
    </row>
    <row r="57" spans="1:22" ht="6" customHeight="1" x14ac:dyDescent="0.25">
      <c r="A57" s="3"/>
      <c r="B57" s="3"/>
      <c r="C57" s="3"/>
      <c r="D57" s="3"/>
      <c r="E57" s="3"/>
      <c r="F57" s="3"/>
      <c r="G57" s="3"/>
      <c r="H57" s="3"/>
      <c r="I57" s="3"/>
      <c r="J57" s="3"/>
      <c r="K57" s="3"/>
      <c r="L57" s="3"/>
      <c r="M57" s="3"/>
      <c r="N57" s="3"/>
      <c r="O57" s="3"/>
      <c r="P57" s="3"/>
      <c r="Q57" s="3"/>
      <c r="R57" s="3"/>
      <c r="S57" s="3"/>
      <c r="T57" s="3"/>
      <c r="U57" s="3"/>
      <c r="V57" s="3"/>
    </row>
    <row r="58" spans="1:22" x14ac:dyDescent="0.25">
      <c r="A58" s="3"/>
      <c r="B58" s="44" t="s">
        <v>250</v>
      </c>
      <c r="C58" s="3"/>
      <c r="D58" s="3"/>
      <c r="E58" s="3"/>
      <c r="F58" s="3"/>
      <c r="G58" s="3"/>
      <c r="H58" s="3"/>
      <c r="I58" s="3"/>
      <c r="J58" s="3"/>
      <c r="K58" s="3"/>
      <c r="L58" s="3"/>
      <c r="M58" s="3"/>
      <c r="N58" s="3"/>
      <c r="O58" s="3"/>
      <c r="P58" s="3"/>
      <c r="Q58" s="3"/>
      <c r="R58" s="3"/>
      <c r="S58" s="3"/>
      <c r="T58" s="3"/>
      <c r="U58" s="3"/>
      <c r="V58" s="3"/>
    </row>
    <row r="59" spans="1:22" ht="6" customHeight="1" x14ac:dyDescent="0.25">
      <c r="A59" s="3"/>
      <c r="B59" s="3"/>
      <c r="C59" s="3"/>
      <c r="D59" s="3"/>
      <c r="E59" s="3"/>
      <c r="F59" s="3"/>
      <c r="G59" s="3"/>
      <c r="H59" s="3"/>
      <c r="I59" s="3"/>
      <c r="J59" s="3"/>
      <c r="K59" s="3"/>
      <c r="L59" s="3"/>
      <c r="M59" s="3"/>
      <c r="N59" s="3"/>
      <c r="O59" s="3"/>
      <c r="P59" s="3"/>
      <c r="Q59" s="3"/>
      <c r="R59" s="3"/>
      <c r="S59" s="3"/>
      <c r="T59" s="3"/>
      <c r="U59" s="3"/>
      <c r="V59" s="3"/>
    </row>
    <row r="60" spans="1:22" x14ac:dyDescent="0.25">
      <c r="A60" s="3"/>
      <c r="B60" s="97" t="s">
        <v>384</v>
      </c>
      <c r="C60" s="98"/>
      <c r="D60" s="98"/>
      <c r="E60" s="98"/>
      <c r="F60" s="98"/>
      <c r="G60" s="98"/>
      <c r="H60" s="98"/>
      <c r="I60" s="98"/>
      <c r="J60" s="98"/>
      <c r="K60" s="98"/>
      <c r="L60" s="98"/>
      <c r="M60" s="98"/>
      <c r="N60" s="98"/>
      <c r="O60" s="98"/>
      <c r="P60" s="98"/>
      <c r="Q60" s="98"/>
      <c r="R60" s="98"/>
      <c r="S60" s="98"/>
      <c r="T60" s="98"/>
      <c r="U60" s="99"/>
      <c r="V60" s="3"/>
    </row>
    <row r="61" spans="1:22" x14ac:dyDescent="0.25">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25">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25">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25">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25">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25">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25">
      <c r="A67" s="3"/>
      <c r="B67" s="100"/>
      <c r="C67" s="101"/>
      <c r="D67" s="101"/>
      <c r="E67" s="101"/>
      <c r="F67" s="101"/>
      <c r="G67" s="101"/>
      <c r="H67" s="101"/>
      <c r="I67" s="101"/>
      <c r="J67" s="101"/>
      <c r="K67" s="101"/>
      <c r="L67" s="101"/>
      <c r="M67" s="101"/>
      <c r="N67" s="101"/>
      <c r="O67" s="101"/>
      <c r="P67" s="101"/>
      <c r="Q67" s="101"/>
      <c r="R67" s="101"/>
      <c r="S67" s="101"/>
      <c r="T67" s="101"/>
      <c r="U67" s="102"/>
      <c r="V67" s="3"/>
    </row>
    <row r="68" spans="1:22" x14ac:dyDescent="0.25">
      <c r="A68" s="3"/>
      <c r="B68" s="103"/>
      <c r="C68" s="104"/>
      <c r="D68" s="104"/>
      <c r="E68" s="104"/>
      <c r="F68" s="104"/>
      <c r="G68" s="104"/>
      <c r="H68" s="104"/>
      <c r="I68" s="104"/>
      <c r="J68" s="104"/>
      <c r="K68" s="104"/>
      <c r="L68" s="104"/>
      <c r="M68" s="104"/>
      <c r="N68" s="104"/>
      <c r="O68" s="104"/>
      <c r="P68" s="104"/>
      <c r="Q68" s="104"/>
      <c r="R68" s="104"/>
      <c r="S68" s="104"/>
      <c r="T68" s="104"/>
      <c r="U68" s="105"/>
      <c r="V68" s="3"/>
    </row>
    <row r="69" spans="1:22" x14ac:dyDescent="0.25">
      <c r="A69" s="3"/>
      <c r="B69" s="3"/>
      <c r="C69" s="3"/>
      <c r="D69" s="3"/>
      <c r="E69" s="3"/>
      <c r="F69" s="3"/>
      <c r="G69" s="3"/>
      <c r="H69" s="3"/>
      <c r="I69" s="3"/>
      <c r="J69" s="3"/>
      <c r="K69" s="3"/>
      <c r="L69" s="3"/>
      <c r="M69" s="3"/>
      <c r="N69" s="3"/>
      <c r="O69" s="3"/>
      <c r="P69" s="3"/>
      <c r="Q69" s="3"/>
      <c r="R69" s="3"/>
      <c r="S69" s="3"/>
      <c r="T69" s="3"/>
      <c r="U69" s="3"/>
      <c r="V69" s="3"/>
    </row>
    <row r="70" spans="1:22" ht="15.75" x14ac:dyDescent="0.25">
      <c r="A70" s="3"/>
      <c r="B70" s="5" t="s">
        <v>264</v>
      </c>
      <c r="C70" s="45"/>
      <c r="D70" s="45"/>
      <c r="E70" s="42"/>
      <c r="F70" s="42"/>
      <c r="G70" s="43"/>
      <c r="H70" s="42"/>
      <c r="I70" s="42"/>
      <c r="J70" s="42"/>
      <c r="K70" s="42"/>
      <c r="L70" s="42"/>
      <c r="M70" s="42"/>
      <c r="N70" s="43"/>
      <c r="O70" s="8"/>
      <c r="P70" s="8"/>
      <c r="Q70" s="43"/>
      <c r="R70" s="43"/>
      <c r="S70" s="43"/>
      <c r="T70" s="43"/>
      <c r="U70" s="43"/>
      <c r="V70" s="3"/>
    </row>
    <row r="71" spans="1:22" ht="6" customHeight="1" x14ac:dyDescent="0.25">
      <c r="A71" s="3"/>
      <c r="B71" s="3"/>
      <c r="C71" s="3"/>
      <c r="D71" s="3"/>
      <c r="E71" s="3"/>
      <c r="F71" s="3"/>
      <c r="G71" s="3"/>
      <c r="H71" s="3"/>
      <c r="I71" s="3"/>
      <c r="J71" s="3"/>
      <c r="K71" s="3"/>
      <c r="L71" s="3"/>
      <c r="M71" s="3"/>
      <c r="N71" s="3"/>
      <c r="O71" s="3"/>
      <c r="P71" s="3"/>
      <c r="Q71" s="3"/>
      <c r="R71" s="3"/>
      <c r="S71" s="3"/>
      <c r="T71" s="3"/>
      <c r="U71" s="3"/>
      <c r="V71" s="3"/>
    </row>
    <row r="72" spans="1:22" x14ac:dyDescent="0.25">
      <c r="A72" s="3"/>
      <c r="B72" s="43" t="s">
        <v>118</v>
      </c>
      <c r="C72" s="3"/>
      <c r="D72" s="3"/>
      <c r="E72" s="53">
        <v>4</v>
      </c>
      <c r="F72" s="3"/>
      <c r="G72" s="3"/>
      <c r="H72" s="3"/>
      <c r="I72" s="3"/>
      <c r="J72" s="3"/>
      <c r="K72" s="3"/>
      <c r="L72" s="3"/>
      <c r="M72" s="3"/>
      <c r="N72" s="3"/>
      <c r="O72" s="3"/>
      <c r="P72" s="3"/>
      <c r="Q72" s="3"/>
      <c r="R72" s="3"/>
      <c r="S72" s="3"/>
      <c r="T72" s="3"/>
      <c r="U72" s="3"/>
      <c r="V72" s="3"/>
    </row>
    <row r="73" spans="1:22" ht="6" customHeight="1" x14ac:dyDescent="0.25">
      <c r="A73" s="3"/>
      <c r="B73" s="3"/>
      <c r="C73" s="3"/>
      <c r="D73" s="3"/>
      <c r="E73" s="3"/>
      <c r="F73" s="3"/>
      <c r="G73" s="3"/>
      <c r="H73" s="3"/>
      <c r="I73" s="3"/>
      <c r="J73" s="3"/>
      <c r="K73" s="3"/>
      <c r="L73" s="3"/>
      <c r="M73" s="3"/>
      <c r="N73" s="3"/>
      <c r="O73" s="3"/>
      <c r="P73" s="3"/>
      <c r="Q73" s="3"/>
      <c r="R73" s="3"/>
      <c r="S73" s="3"/>
      <c r="T73" s="3"/>
      <c r="U73" s="3"/>
      <c r="V73" s="3"/>
    </row>
    <row r="74" spans="1:22" x14ac:dyDescent="0.25">
      <c r="A74" s="3"/>
      <c r="B74" s="107" t="str">
        <f>IF(E72="","",LOOKUP('Pg5'!E72,Níveis!B73:C76))</f>
        <v>Existe cadastro de usuários (&gt; 20% do universo de usuários cadastrados), bem como cadastro de infraestrutura hídrica.</v>
      </c>
      <c r="C74" s="108"/>
      <c r="D74" s="108"/>
      <c r="E74" s="108"/>
      <c r="F74" s="108"/>
      <c r="G74" s="108"/>
      <c r="H74" s="108"/>
      <c r="I74" s="108"/>
      <c r="J74" s="108"/>
      <c r="K74" s="108"/>
      <c r="L74" s="108"/>
      <c r="M74" s="108"/>
      <c r="N74" s="108"/>
      <c r="O74" s="108"/>
      <c r="P74" s="108"/>
      <c r="Q74" s="108"/>
      <c r="R74" s="108"/>
      <c r="S74" s="108"/>
      <c r="T74" s="108"/>
      <c r="U74" s="109"/>
      <c r="V74" s="3"/>
    </row>
    <row r="75" spans="1:22" x14ac:dyDescent="0.25">
      <c r="A75" s="3"/>
      <c r="B75" s="110"/>
      <c r="C75" s="111"/>
      <c r="D75" s="111"/>
      <c r="E75" s="111"/>
      <c r="F75" s="111"/>
      <c r="G75" s="111"/>
      <c r="H75" s="111"/>
      <c r="I75" s="111"/>
      <c r="J75" s="111"/>
      <c r="K75" s="111"/>
      <c r="L75" s="111"/>
      <c r="M75" s="111"/>
      <c r="N75" s="111"/>
      <c r="O75" s="111"/>
      <c r="P75" s="111"/>
      <c r="Q75" s="111"/>
      <c r="R75" s="111"/>
      <c r="S75" s="111"/>
      <c r="T75" s="111"/>
      <c r="U75" s="112"/>
      <c r="V75" s="3"/>
    </row>
    <row r="76" spans="1:22" x14ac:dyDescent="0.25">
      <c r="A76" s="3"/>
      <c r="B76" s="113"/>
      <c r="C76" s="114"/>
      <c r="D76" s="114"/>
      <c r="E76" s="114"/>
      <c r="F76" s="114"/>
      <c r="G76" s="114"/>
      <c r="H76" s="114"/>
      <c r="I76" s="114"/>
      <c r="J76" s="114"/>
      <c r="K76" s="114"/>
      <c r="L76" s="114"/>
      <c r="M76" s="114"/>
      <c r="N76" s="114"/>
      <c r="O76" s="114"/>
      <c r="P76" s="114"/>
      <c r="Q76" s="114"/>
      <c r="R76" s="114"/>
      <c r="S76" s="114"/>
      <c r="T76" s="114"/>
      <c r="U76" s="115"/>
      <c r="V76" s="3"/>
    </row>
    <row r="77" spans="1:22" ht="6" customHeight="1" x14ac:dyDescent="0.25">
      <c r="A77" s="3"/>
      <c r="B77" s="3"/>
      <c r="C77" s="3"/>
      <c r="D77" s="3"/>
      <c r="E77" s="3"/>
      <c r="F77" s="3"/>
      <c r="G77" s="3"/>
      <c r="H77" s="3"/>
      <c r="I77" s="3"/>
      <c r="J77" s="3"/>
      <c r="K77" s="3"/>
      <c r="L77" s="3"/>
      <c r="M77" s="3"/>
      <c r="N77" s="3"/>
      <c r="O77" s="3"/>
      <c r="P77" s="3"/>
      <c r="Q77" s="3"/>
      <c r="R77" s="3"/>
      <c r="S77" s="3"/>
      <c r="T77" s="3"/>
      <c r="U77" s="3"/>
      <c r="V77" s="3"/>
    </row>
    <row r="78" spans="1:22" x14ac:dyDescent="0.25">
      <c r="A78" s="3"/>
      <c r="B78" s="44" t="s">
        <v>250</v>
      </c>
      <c r="C78" s="3"/>
      <c r="D78" s="3"/>
      <c r="E78" s="3"/>
      <c r="F78" s="3"/>
      <c r="G78" s="3"/>
      <c r="H78" s="3"/>
      <c r="I78" s="3"/>
      <c r="J78" s="3"/>
      <c r="K78" s="3"/>
      <c r="L78" s="3"/>
      <c r="M78" s="3"/>
      <c r="N78" s="3"/>
      <c r="O78" s="3"/>
      <c r="P78" s="3"/>
      <c r="Q78" s="3"/>
      <c r="R78" s="3"/>
      <c r="S78" s="3"/>
      <c r="T78" s="3"/>
      <c r="U78" s="3"/>
      <c r="V78" s="3"/>
    </row>
    <row r="79" spans="1:22" ht="6" customHeight="1" x14ac:dyDescent="0.25">
      <c r="A79" s="3"/>
      <c r="B79" s="3"/>
      <c r="C79" s="3"/>
      <c r="D79" s="3"/>
      <c r="E79" s="3"/>
      <c r="F79" s="3"/>
      <c r="G79" s="3"/>
      <c r="H79" s="3"/>
      <c r="I79" s="3"/>
      <c r="J79" s="3"/>
      <c r="K79" s="3"/>
      <c r="L79" s="3"/>
      <c r="M79" s="3"/>
      <c r="N79" s="3"/>
      <c r="O79" s="3"/>
      <c r="P79" s="3"/>
      <c r="Q79" s="3"/>
      <c r="R79" s="3"/>
      <c r="S79" s="3"/>
      <c r="T79" s="3"/>
      <c r="U79" s="3"/>
      <c r="V79" s="3"/>
    </row>
    <row r="80" spans="1:22" x14ac:dyDescent="0.25">
      <c r="A80" s="3"/>
      <c r="B80" s="97" t="s">
        <v>375</v>
      </c>
      <c r="C80" s="98"/>
      <c r="D80" s="98"/>
      <c r="E80" s="98"/>
      <c r="F80" s="98"/>
      <c r="G80" s="98"/>
      <c r="H80" s="98"/>
      <c r="I80" s="98"/>
      <c r="J80" s="98"/>
      <c r="K80" s="98"/>
      <c r="L80" s="98"/>
      <c r="M80" s="98"/>
      <c r="N80" s="98"/>
      <c r="O80" s="98"/>
      <c r="P80" s="98"/>
      <c r="Q80" s="98"/>
      <c r="R80" s="98"/>
      <c r="S80" s="98"/>
      <c r="T80" s="98"/>
      <c r="U80" s="99"/>
      <c r="V80" s="3"/>
    </row>
    <row r="81" spans="1:22" x14ac:dyDescent="0.25">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25">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25">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25">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25">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25">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25">
      <c r="A87" s="3"/>
      <c r="B87" s="100"/>
      <c r="C87" s="101"/>
      <c r="D87" s="101"/>
      <c r="E87" s="101"/>
      <c r="F87" s="101"/>
      <c r="G87" s="101"/>
      <c r="H87" s="101"/>
      <c r="I87" s="101"/>
      <c r="J87" s="101"/>
      <c r="K87" s="101"/>
      <c r="L87" s="101"/>
      <c r="M87" s="101"/>
      <c r="N87" s="101"/>
      <c r="O87" s="101"/>
      <c r="P87" s="101"/>
      <c r="Q87" s="101"/>
      <c r="R87" s="101"/>
      <c r="S87" s="101"/>
      <c r="T87" s="101"/>
      <c r="U87" s="102"/>
      <c r="V87" s="3"/>
    </row>
    <row r="88" spans="1:22" x14ac:dyDescent="0.25">
      <c r="A88" s="3"/>
      <c r="B88" s="103"/>
      <c r="C88" s="104"/>
      <c r="D88" s="104"/>
      <c r="E88" s="104"/>
      <c r="F88" s="104"/>
      <c r="G88" s="104"/>
      <c r="H88" s="104"/>
      <c r="I88" s="104"/>
      <c r="J88" s="104"/>
      <c r="K88" s="104"/>
      <c r="L88" s="104"/>
      <c r="M88" s="104"/>
      <c r="N88" s="104"/>
      <c r="O88" s="104"/>
      <c r="P88" s="104"/>
      <c r="Q88" s="104"/>
      <c r="R88" s="104"/>
      <c r="S88" s="104"/>
      <c r="T88" s="104"/>
      <c r="U88" s="105"/>
      <c r="V88" s="3"/>
    </row>
    <row r="89" spans="1:22" x14ac:dyDescent="0.25">
      <c r="A89" s="3"/>
      <c r="B89" s="46"/>
      <c r="C89" s="46"/>
      <c r="D89" s="46"/>
      <c r="E89" s="46"/>
      <c r="F89" s="46"/>
      <c r="G89" s="46"/>
      <c r="H89" s="46"/>
      <c r="I89" s="46"/>
      <c r="J89" s="46"/>
      <c r="K89" s="46"/>
      <c r="L89" s="46"/>
      <c r="M89" s="46"/>
      <c r="N89" s="46"/>
      <c r="O89" s="46"/>
      <c r="P89" s="46"/>
      <c r="Q89" s="46"/>
      <c r="R89" s="46"/>
      <c r="S89" s="46"/>
      <c r="T89" s="46"/>
      <c r="U89" s="46"/>
      <c r="V89" s="3"/>
    </row>
    <row r="90" spans="1:22" x14ac:dyDescent="0.25">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i/PNlF+UJn14/WTo6zAD51Hwo3aXJLIiNhdTD1bayGkZ1o0BC/0Q/VcNo1DBmdGnXtTQ7KfZn9pjG0avDNK/5w==" saltValue="v8eJRtpCZM/SZ+DN+J3owA==" spinCount="100000" sheet="1" objects="1" scenarios="1"/>
  <mergeCells count="14">
    <mergeCell ref="E2:R3"/>
    <mergeCell ref="E4:R5"/>
    <mergeCell ref="B13:U15"/>
    <mergeCell ref="B19:U27"/>
    <mergeCell ref="B90:J90"/>
    <mergeCell ref="M90:U90"/>
    <mergeCell ref="E6:R7"/>
    <mergeCell ref="B53:U56"/>
    <mergeCell ref="B60:U68"/>
    <mergeCell ref="B74:U76"/>
    <mergeCell ref="B80:U88"/>
    <mergeCell ref="B33:U35"/>
    <mergeCell ref="B39:U47"/>
    <mergeCell ref="S6:U7"/>
  </mergeCells>
  <conditionalFormatting sqref="S6:U7">
    <cfRule type="expression" dxfId="4" priority="1">
      <formula>$S$6&lt;&gt;""</formula>
    </cfRule>
  </conditionalFormatting>
  <dataValidations count="4">
    <dataValidation type="list" allowBlank="1" showInputMessage="1" showErrorMessage="1" sqref="E72 E11">
      <formula1>"1,2,3,4"</formula1>
    </dataValidation>
    <dataValidation type="list" allowBlank="1" showInputMessage="1" showErrorMessage="1" sqref="E51">
      <formula1>"1,2,3,4,5"</formula1>
    </dataValidation>
    <dataValidation type="textLength" operator="lessThan" showInputMessage="1" showErrorMessage="1" sqref="B19:U27">
      <formula1>1025</formula1>
    </dataValidation>
    <dataValidation type="list" allowBlank="1" showInputMessage="1" showErrorMessage="1" sqref="E31">
      <formula1>"1,2,3"</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53" zoomScaleNormal="100" zoomScaleSheetLayoutView="100" workbookViewId="0">
      <selection activeCell="B73" sqref="B73:U75"/>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77" t="s">
        <v>346</v>
      </c>
      <c r="F2" s="77"/>
      <c r="G2" s="77"/>
      <c r="H2" s="77"/>
      <c r="I2" s="77"/>
      <c r="J2" s="77"/>
      <c r="K2" s="77"/>
      <c r="L2" s="77"/>
      <c r="M2" s="77"/>
      <c r="N2" s="77"/>
      <c r="O2" s="77"/>
      <c r="P2" s="77"/>
      <c r="Q2" s="77"/>
      <c r="R2" s="77"/>
      <c r="S2" s="3"/>
      <c r="T2" s="3"/>
      <c r="U2" s="3"/>
      <c r="V2" s="3"/>
    </row>
    <row r="3" spans="1:22" x14ac:dyDescent="0.25">
      <c r="A3" s="3"/>
      <c r="B3" s="3"/>
      <c r="C3" s="3"/>
      <c r="D3" s="3"/>
      <c r="E3" s="77"/>
      <c r="F3" s="77"/>
      <c r="G3" s="77"/>
      <c r="H3" s="77"/>
      <c r="I3" s="77"/>
      <c r="J3" s="77"/>
      <c r="K3" s="77"/>
      <c r="L3" s="77"/>
      <c r="M3" s="77"/>
      <c r="N3" s="77"/>
      <c r="O3" s="77"/>
      <c r="P3" s="77"/>
      <c r="Q3" s="77"/>
      <c r="R3" s="77"/>
      <c r="S3" s="3"/>
      <c r="T3" s="3"/>
      <c r="U3" s="3"/>
      <c r="V3" s="3"/>
    </row>
    <row r="4" spans="1:22" x14ac:dyDescent="0.25">
      <c r="A4" s="3"/>
      <c r="B4" s="4"/>
      <c r="C4" s="4"/>
      <c r="D4" s="4"/>
      <c r="E4" s="77" t="s">
        <v>347</v>
      </c>
      <c r="F4" s="77"/>
      <c r="G4" s="77"/>
      <c r="H4" s="77"/>
      <c r="I4" s="77"/>
      <c r="J4" s="77"/>
      <c r="K4" s="77"/>
      <c r="L4" s="77"/>
      <c r="M4" s="77"/>
      <c r="N4" s="77"/>
      <c r="O4" s="77"/>
      <c r="P4" s="77"/>
      <c r="Q4" s="77"/>
      <c r="R4" s="77"/>
      <c r="S4" s="4"/>
      <c r="T4" s="4"/>
      <c r="U4" s="4"/>
      <c r="V4" s="3"/>
    </row>
    <row r="5" spans="1:22" x14ac:dyDescent="0.25">
      <c r="A5" s="3"/>
      <c r="B5" s="4"/>
      <c r="C5" s="4"/>
      <c r="D5" s="4"/>
      <c r="E5" s="77"/>
      <c r="F5" s="77"/>
      <c r="G5" s="77"/>
      <c r="H5" s="77"/>
      <c r="I5" s="77"/>
      <c r="J5" s="77"/>
      <c r="K5" s="77"/>
      <c r="L5" s="77"/>
      <c r="M5" s="77"/>
      <c r="N5" s="77"/>
      <c r="O5" s="77"/>
      <c r="P5" s="77"/>
      <c r="Q5" s="77"/>
      <c r="R5" s="77"/>
      <c r="S5" s="8"/>
      <c r="T5" s="8"/>
      <c r="U5" s="8"/>
      <c r="V5" s="3"/>
    </row>
    <row r="6" spans="1:22" x14ac:dyDescent="0.25">
      <c r="A6" s="3"/>
      <c r="B6" s="4"/>
      <c r="C6" s="4"/>
      <c r="D6" s="4"/>
      <c r="E6" s="77" t="s">
        <v>7</v>
      </c>
      <c r="F6" s="77"/>
      <c r="G6" s="77"/>
      <c r="H6" s="77"/>
      <c r="I6" s="77"/>
      <c r="J6" s="77"/>
      <c r="K6" s="77"/>
      <c r="L6" s="77"/>
      <c r="M6" s="77"/>
      <c r="N6" s="77"/>
      <c r="O6" s="77"/>
      <c r="P6" s="77"/>
      <c r="Q6" s="77"/>
      <c r="R6" s="77"/>
      <c r="S6" s="116">
        <f>IF(Inicial!G21="","",Inicial!G21)</f>
        <v>2017</v>
      </c>
      <c r="T6" s="116"/>
      <c r="U6" s="116"/>
      <c r="V6" s="3"/>
    </row>
    <row r="7" spans="1:22" x14ac:dyDescent="0.25">
      <c r="A7" s="3"/>
      <c r="B7" s="4"/>
      <c r="C7" s="4"/>
      <c r="D7" s="4"/>
      <c r="E7" s="77"/>
      <c r="F7" s="77"/>
      <c r="G7" s="77"/>
      <c r="H7" s="77"/>
      <c r="I7" s="77"/>
      <c r="J7" s="77"/>
      <c r="K7" s="77"/>
      <c r="L7" s="77"/>
      <c r="M7" s="77"/>
      <c r="N7" s="77"/>
      <c r="O7" s="77"/>
      <c r="P7" s="77"/>
      <c r="Q7" s="77"/>
      <c r="R7" s="77"/>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266</v>
      </c>
      <c r="C9" s="45"/>
      <c r="D9" s="45"/>
      <c r="E9" s="42"/>
      <c r="F9" s="42"/>
      <c r="G9" s="43"/>
      <c r="H9" s="42"/>
      <c r="I9" s="42"/>
      <c r="J9" s="42"/>
      <c r="K9" s="42"/>
      <c r="L9" s="42"/>
      <c r="M9" s="42"/>
      <c r="N9" s="43"/>
      <c r="O9" s="8"/>
      <c r="P9" s="8"/>
      <c r="Q9" s="43"/>
      <c r="R9" s="43"/>
      <c r="S9" s="43"/>
      <c r="T9" s="43"/>
      <c r="U9" s="43"/>
      <c r="V9" s="3"/>
    </row>
    <row r="10" spans="1:22" ht="6" customHeight="1"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4</v>
      </c>
      <c r="F11" s="3"/>
      <c r="G11" s="3"/>
      <c r="H11" s="3"/>
      <c r="I11" s="3"/>
      <c r="J11" s="3"/>
      <c r="K11" s="3"/>
      <c r="L11" s="3"/>
      <c r="M11" s="3"/>
      <c r="N11" s="3"/>
      <c r="O11" s="3"/>
      <c r="P11" s="3"/>
      <c r="Q11" s="3"/>
      <c r="R11" s="3"/>
      <c r="S11" s="3"/>
      <c r="T11" s="3"/>
      <c r="U11" s="3"/>
      <c r="V11" s="3"/>
    </row>
    <row r="12" spans="1:22" ht="6" customHeight="1"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107" t="str">
        <f>IF(E11="","",LOOKUP('Pg6'!E11,Níveis!B77:C80))</f>
        <v>Existem redes pluviométricas e fluviométricas operadas em âmbito estadual, próprias ou mistas, bem como um planejamento para implantação, ampliação e modernização dessas redes, e a cobertura é igual ou superior a 30% da rede planejada.</v>
      </c>
      <c r="C13" s="108"/>
      <c r="D13" s="108"/>
      <c r="E13" s="108"/>
      <c r="F13" s="108"/>
      <c r="G13" s="108"/>
      <c r="H13" s="108"/>
      <c r="I13" s="108"/>
      <c r="J13" s="108"/>
      <c r="K13" s="108"/>
      <c r="L13" s="108"/>
      <c r="M13" s="108"/>
      <c r="N13" s="108"/>
      <c r="O13" s="108"/>
      <c r="P13" s="108"/>
      <c r="Q13" s="108"/>
      <c r="R13" s="108"/>
      <c r="S13" s="108"/>
      <c r="T13" s="108"/>
      <c r="U13" s="109"/>
      <c r="V13" s="3"/>
    </row>
    <row r="14" spans="1:22" x14ac:dyDescent="0.25">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25">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25">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25">
      <c r="A18" s="3"/>
      <c r="B18" s="3"/>
      <c r="C18" s="3"/>
      <c r="D18" s="3"/>
      <c r="E18" s="3"/>
      <c r="F18" s="3"/>
      <c r="G18" s="3"/>
      <c r="H18" s="3"/>
      <c r="I18" s="3"/>
      <c r="J18" s="3"/>
      <c r="K18" s="3"/>
      <c r="L18" s="3"/>
      <c r="M18" s="3"/>
      <c r="N18" s="3"/>
      <c r="O18" s="3"/>
      <c r="P18" s="3"/>
      <c r="Q18" s="3"/>
      <c r="R18" s="3"/>
      <c r="S18" s="3"/>
      <c r="T18" s="3"/>
      <c r="U18" s="3"/>
      <c r="V18" s="3"/>
    </row>
    <row r="19" spans="1:22" x14ac:dyDescent="0.25">
      <c r="A19" s="3"/>
      <c r="B19" s="97" t="s">
        <v>385</v>
      </c>
      <c r="C19" s="98"/>
      <c r="D19" s="98"/>
      <c r="E19" s="98"/>
      <c r="F19" s="98"/>
      <c r="G19" s="98"/>
      <c r="H19" s="98"/>
      <c r="I19" s="98"/>
      <c r="J19" s="98"/>
      <c r="K19" s="98"/>
      <c r="L19" s="98"/>
      <c r="M19" s="98"/>
      <c r="N19" s="98"/>
      <c r="O19" s="98"/>
      <c r="P19" s="98"/>
      <c r="Q19" s="98"/>
      <c r="R19" s="98"/>
      <c r="S19" s="98"/>
      <c r="T19" s="98"/>
      <c r="U19" s="99"/>
      <c r="V19" s="3"/>
    </row>
    <row r="20" spans="1:22" x14ac:dyDescent="0.25">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25">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25">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25">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25">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25">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25">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25">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ht="14.45" x14ac:dyDescent="0.3">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265</v>
      </c>
      <c r="C29" s="45"/>
      <c r="D29" s="45"/>
      <c r="E29" s="42"/>
      <c r="F29" s="42"/>
      <c r="G29" s="43"/>
      <c r="H29" s="42"/>
      <c r="I29" s="42"/>
      <c r="J29" s="42"/>
      <c r="K29" s="42"/>
      <c r="L29" s="42"/>
      <c r="M29" s="42"/>
      <c r="N29" s="43"/>
      <c r="O29" s="8"/>
      <c r="P29" s="8"/>
      <c r="Q29" s="43"/>
      <c r="R29" s="43"/>
      <c r="S29" s="43"/>
      <c r="T29" s="43"/>
      <c r="U29" s="43"/>
      <c r="V29" s="3"/>
    </row>
    <row r="30" spans="1:22" ht="6" customHeight="1" x14ac:dyDescent="0.3">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3">
      <c r="A32" s="3"/>
      <c r="B32" s="3"/>
      <c r="C32" s="3"/>
      <c r="D32" s="3"/>
      <c r="E32" s="3"/>
      <c r="F32" s="3"/>
      <c r="G32" s="3"/>
      <c r="H32" s="3"/>
      <c r="I32" s="3"/>
      <c r="J32" s="3"/>
      <c r="K32" s="3"/>
      <c r="L32" s="3"/>
      <c r="M32" s="3"/>
      <c r="N32" s="3"/>
      <c r="O32" s="3"/>
      <c r="P32" s="3"/>
      <c r="Q32" s="3"/>
      <c r="R32" s="3"/>
      <c r="S32" s="3"/>
      <c r="T32" s="3"/>
      <c r="U32" s="3"/>
      <c r="V32" s="3"/>
    </row>
    <row r="33" spans="1:22" x14ac:dyDescent="0.25">
      <c r="A33" s="3"/>
      <c r="B33" s="107" t="str">
        <f>IF(E31="","",LOOKUP('Pg6'!E31,Níveis!B81:C84))</f>
        <v>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v>
      </c>
      <c r="C33" s="108"/>
      <c r="D33" s="108"/>
      <c r="E33" s="108"/>
      <c r="F33" s="108"/>
      <c r="G33" s="108"/>
      <c r="H33" s="108"/>
      <c r="I33" s="108"/>
      <c r="J33" s="108"/>
      <c r="K33" s="108"/>
      <c r="L33" s="108"/>
      <c r="M33" s="108"/>
      <c r="N33" s="108"/>
      <c r="O33" s="108"/>
      <c r="P33" s="108"/>
      <c r="Q33" s="108"/>
      <c r="R33" s="108"/>
      <c r="S33" s="108"/>
      <c r="T33" s="108"/>
      <c r="U33" s="109"/>
      <c r="V33" s="3"/>
    </row>
    <row r="34" spans="1:22" x14ac:dyDescent="0.25">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25">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97" t="s">
        <v>379</v>
      </c>
      <c r="C39" s="98"/>
      <c r="D39" s="98"/>
      <c r="E39" s="98"/>
      <c r="F39" s="98"/>
      <c r="G39" s="98"/>
      <c r="H39" s="98"/>
      <c r="I39" s="98"/>
      <c r="J39" s="98"/>
      <c r="K39" s="98"/>
      <c r="L39" s="98"/>
      <c r="M39" s="98"/>
      <c r="N39" s="98"/>
      <c r="O39" s="98"/>
      <c r="P39" s="98"/>
      <c r="Q39" s="98"/>
      <c r="R39" s="98"/>
      <c r="S39" s="98"/>
      <c r="T39" s="98"/>
      <c r="U39" s="99"/>
      <c r="V39" s="3"/>
    </row>
    <row r="40" spans="1:22" x14ac:dyDescent="0.25">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25">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25">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25">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25">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25">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25">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25">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267</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3</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107" t="str">
        <f>IF(E51="","",LOOKUP('Pg6'!E51,Níveis!B85:C87))</f>
        <v>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v>
      </c>
      <c r="C53" s="108"/>
      <c r="D53" s="108"/>
      <c r="E53" s="108"/>
      <c r="F53" s="108"/>
      <c r="G53" s="108"/>
      <c r="H53" s="108"/>
      <c r="I53" s="108"/>
      <c r="J53" s="108"/>
      <c r="K53" s="108"/>
      <c r="L53" s="108"/>
      <c r="M53" s="108"/>
      <c r="N53" s="108"/>
      <c r="O53" s="108"/>
      <c r="P53" s="108"/>
      <c r="Q53" s="108"/>
      <c r="R53" s="108"/>
      <c r="S53" s="108"/>
      <c r="T53" s="108"/>
      <c r="U53" s="109"/>
      <c r="V53" s="3"/>
    </row>
    <row r="54" spans="1:22" x14ac:dyDescent="0.25">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25">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97" t="s">
        <v>390</v>
      </c>
      <c r="C59" s="98"/>
      <c r="D59" s="98"/>
      <c r="E59" s="98"/>
      <c r="F59" s="98"/>
      <c r="G59" s="98"/>
      <c r="H59" s="98"/>
      <c r="I59" s="98"/>
      <c r="J59" s="98"/>
      <c r="K59" s="98"/>
      <c r="L59" s="98"/>
      <c r="M59" s="98"/>
      <c r="N59" s="98"/>
      <c r="O59" s="98"/>
      <c r="P59" s="98"/>
      <c r="Q59" s="98"/>
      <c r="R59" s="98"/>
      <c r="S59" s="98"/>
      <c r="T59" s="98"/>
      <c r="U59" s="99"/>
      <c r="V59" s="3"/>
    </row>
    <row r="60" spans="1:22" x14ac:dyDescent="0.25">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25">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25">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25">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25">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25">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25">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25">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268</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2</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107" t="str">
        <f>IF(E71="","",LOOKUP('Pg6'!E71,Níveis!B88:C91))</f>
        <v>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v>
      </c>
      <c r="C73" s="108"/>
      <c r="D73" s="108"/>
      <c r="E73" s="108"/>
      <c r="F73" s="108"/>
      <c r="G73" s="108"/>
      <c r="H73" s="108"/>
      <c r="I73" s="108"/>
      <c r="J73" s="108"/>
      <c r="K73" s="108"/>
      <c r="L73" s="108"/>
      <c r="M73" s="108"/>
      <c r="N73" s="108"/>
      <c r="O73" s="108"/>
      <c r="P73" s="108"/>
      <c r="Q73" s="108"/>
      <c r="R73" s="108"/>
      <c r="S73" s="108"/>
      <c r="T73" s="108"/>
      <c r="U73" s="109"/>
      <c r="V73" s="3"/>
    </row>
    <row r="74" spans="1:22" x14ac:dyDescent="0.25">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25">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97" t="s">
        <v>373</v>
      </c>
      <c r="C79" s="98"/>
      <c r="D79" s="98"/>
      <c r="E79" s="98"/>
      <c r="F79" s="98"/>
      <c r="G79" s="98"/>
      <c r="H79" s="98"/>
      <c r="I79" s="98"/>
      <c r="J79" s="98"/>
      <c r="K79" s="98"/>
      <c r="L79" s="98"/>
      <c r="M79" s="98"/>
      <c r="N79" s="98"/>
      <c r="O79" s="98"/>
      <c r="P79" s="98"/>
      <c r="Q79" s="98"/>
      <c r="R79" s="98"/>
      <c r="S79" s="98"/>
      <c r="T79" s="98"/>
      <c r="U79" s="99"/>
      <c r="V79" s="3"/>
    </row>
    <row r="80" spans="1:22" x14ac:dyDescent="0.25">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25">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25">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25">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25">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25">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25">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25">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alwBZSMKJx5eCBOxIhCVtMMPz631Tl7ATdwdb0894XOVNtc5ZClqhIFINEBiemEgPiF7IjK7FiQQxJMRerC82Q==" saltValue="iw7jex8NJ440eppo707g7g=="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3" priority="1">
      <formula>$S$6&lt;&gt;""</formula>
    </cfRule>
  </conditionalFormatting>
  <dataValidations count="3">
    <dataValidation type="list" allowBlank="1" showInputMessage="1" showErrorMessage="1" sqref="E71 E11 E31">
      <formula1>"1,2,3,4"</formula1>
    </dataValidation>
    <dataValidation type="list" allowBlank="1" showInputMessage="1" showErrorMessage="1" sqref="E51">
      <formula1>"1,2,3"</formula1>
    </dataValidation>
    <dataValidation type="textLength" operator="lessThan" showInputMessage="1" showErrorMessage="1" sqref="B19:U27">
      <formula1>1025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24" zoomScale="140" zoomScaleNormal="100" zoomScaleSheetLayoutView="140" workbookViewId="0">
      <selection activeCell="Y37" sqref="Y37"/>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77" t="s">
        <v>346</v>
      </c>
      <c r="F2" s="77"/>
      <c r="G2" s="77"/>
      <c r="H2" s="77"/>
      <c r="I2" s="77"/>
      <c r="J2" s="77"/>
      <c r="K2" s="77"/>
      <c r="L2" s="77"/>
      <c r="M2" s="77"/>
      <c r="N2" s="77"/>
      <c r="O2" s="77"/>
      <c r="P2" s="77"/>
      <c r="Q2" s="77"/>
      <c r="R2" s="77"/>
      <c r="S2" s="3"/>
      <c r="T2" s="3"/>
      <c r="U2" s="3"/>
      <c r="V2" s="3"/>
    </row>
    <row r="3" spans="1:22" x14ac:dyDescent="0.25">
      <c r="A3" s="3"/>
      <c r="B3" s="3"/>
      <c r="C3" s="3"/>
      <c r="D3" s="3"/>
      <c r="E3" s="77"/>
      <c r="F3" s="77"/>
      <c r="G3" s="77"/>
      <c r="H3" s="77"/>
      <c r="I3" s="77"/>
      <c r="J3" s="77"/>
      <c r="K3" s="77"/>
      <c r="L3" s="77"/>
      <c r="M3" s="77"/>
      <c r="N3" s="77"/>
      <c r="O3" s="77"/>
      <c r="P3" s="77"/>
      <c r="Q3" s="77"/>
      <c r="R3" s="77"/>
      <c r="S3" s="3"/>
      <c r="T3" s="3"/>
      <c r="U3" s="3"/>
      <c r="V3" s="3"/>
    </row>
    <row r="4" spans="1:22" x14ac:dyDescent="0.25">
      <c r="A4" s="3"/>
      <c r="B4" s="4"/>
      <c r="C4" s="4"/>
      <c r="D4" s="4"/>
      <c r="E4" s="77" t="s">
        <v>347</v>
      </c>
      <c r="F4" s="77"/>
      <c r="G4" s="77"/>
      <c r="H4" s="77"/>
      <c r="I4" s="77"/>
      <c r="J4" s="77"/>
      <c r="K4" s="77"/>
      <c r="L4" s="77"/>
      <c r="M4" s="77"/>
      <c r="N4" s="77"/>
      <c r="O4" s="77"/>
      <c r="P4" s="77"/>
      <c r="Q4" s="77"/>
      <c r="R4" s="77"/>
      <c r="S4" s="4"/>
      <c r="T4" s="4"/>
      <c r="U4" s="4"/>
      <c r="V4" s="3"/>
    </row>
    <row r="5" spans="1:22" x14ac:dyDescent="0.25">
      <c r="A5" s="3"/>
      <c r="B5" s="4"/>
      <c r="C5" s="4"/>
      <c r="D5" s="4"/>
      <c r="E5" s="77"/>
      <c r="F5" s="77"/>
      <c r="G5" s="77"/>
      <c r="H5" s="77"/>
      <c r="I5" s="77"/>
      <c r="J5" s="77"/>
      <c r="K5" s="77"/>
      <c r="L5" s="77"/>
      <c r="M5" s="77"/>
      <c r="N5" s="77"/>
      <c r="O5" s="77"/>
      <c r="P5" s="77"/>
      <c r="Q5" s="77"/>
      <c r="R5" s="77"/>
      <c r="S5" s="8"/>
      <c r="T5" s="8"/>
      <c r="U5" s="8"/>
      <c r="V5" s="3"/>
    </row>
    <row r="6" spans="1:22" x14ac:dyDescent="0.25">
      <c r="A6" s="3"/>
      <c r="B6" s="4"/>
      <c r="C6" s="4"/>
      <c r="D6" s="4"/>
      <c r="E6" s="77" t="s">
        <v>7</v>
      </c>
      <c r="F6" s="77"/>
      <c r="G6" s="77"/>
      <c r="H6" s="77"/>
      <c r="I6" s="77"/>
      <c r="J6" s="77"/>
      <c r="K6" s="77"/>
      <c r="L6" s="77"/>
      <c r="M6" s="77"/>
      <c r="N6" s="77"/>
      <c r="O6" s="77"/>
      <c r="P6" s="77"/>
      <c r="Q6" s="77"/>
      <c r="R6" s="77"/>
      <c r="S6" s="116">
        <f>IF(Inicial!G21="","",Inicial!G21)</f>
        <v>2017</v>
      </c>
      <c r="T6" s="116"/>
      <c r="U6" s="116"/>
      <c r="V6" s="3"/>
    </row>
    <row r="7" spans="1:22" x14ac:dyDescent="0.25">
      <c r="A7" s="3"/>
      <c r="B7" s="4"/>
      <c r="C7" s="4"/>
      <c r="D7" s="4"/>
      <c r="E7" s="77"/>
      <c r="F7" s="77"/>
      <c r="G7" s="77"/>
      <c r="H7" s="77"/>
      <c r="I7" s="77"/>
      <c r="J7" s="77"/>
      <c r="K7" s="77"/>
      <c r="L7" s="77"/>
      <c r="M7" s="77"/>
      <c r="N7" s="77"/>
      <c r="O7" s="77"/>
      <c r="P7" s="77"/>
      <c r="Q7" s="77"/>
      <c r="R7" s="77"/>
      <c r="S7" s="116"/>
      <c r="T7" s="116"/>
      <c r="U7" s="116"/>
      <c r="V7" s="3"/>
    </row>
    <row r="8" spans="1:22" ht="14.45" x14ac:dyDescent="0.3">
      <c r="A8" s="3"/>
      <c r="B8" s="4"/>
      <c r="C8" s="4"/>
      <c r="D8" s="4"/>
      <c r="E8" s="4"/>
      <c r="F8" s="4"/>
      <c r="G8" s="4"/>
      <c r="H8" s="4"/>
      <c r="I8" s="4"/>
      <c r="J8" s="4"/>
      <c r="K8" s="4"/>
      <c r="L8" s="4"/>
      <c r="M8" s="4"/>
      <c r="N8" s="4"/>
      <c r="O8" s="9"/>
      <c r="P8" s="9"/>
      <c r="Q8" s="3"/>
      <c r="R8" s="3"/>
      <c r="S8" s="3"/>
      <c r="T8" s="3"/>
      <c r="U8" s="3"/>
      <c r="V8" s="3"/>
    </row>
    <row r="9" spans="1:22" ht="15.75" x14ac:dyDescent="0.25">
      <c r="A9" s="3"/>
      <c r="B9" s="5" t="s">
        <v>269</v>
      </c>
      <c r="C9" s="45"/>
      <c r="D9" s="45"/>
      <c r="E9" s="42"/>
      <c r="F9" s="42"/>
      <c r="G9" s="43"/>
      <c r="H9" s="42"/>
      <c r="I9" s="42"/>
      <c r="J9" s="42"/>
      <c r="K9" s="42"/>
      <c r="L9" s="42"/>
      <c r="M9" s="42"/>
      <c r="N9" s="43"/>
      <c r="O9" s="8"/>
      <c r="P9" s="8"/>
      <c r="Q9" s="43"/>
      <c r="R9" s="43"/>
      <c r="S9" s="43"/>
      <c r="T9" s="43"/>
      <c r="U9" s="43"/>
      <c r="V9" s="3"/>
    </row>
    <row r="10" spans="1:22" ht="6" customHeight="1" x14ac:dyDescent="0.3">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5</v>
      </c>
      <c r="F11" s="3"/>
      <c r="G11" s="3"/>
      <c r="H11" s="3"/>
      <c r="I11" s="3"/>
      <c r="J11" s="3"/>
      <c r="K11" s="3"/>
      <c r="L11" s="3"/>
      <c r="M11" s="3"/>
      <c r="N11" s="3"/>
      <c r="O11" s="3"/>
      <c r="P11" s="3"/>
      <c r="Q11" s="3"/>
      <c r="R11" s="3"/>
      <c r="S11" s="3"/>
      <c r="T11" s="3"/>
      <c r="U11" s="3"/>
      <c r="V11" s="3"/>
    </row>
    <row r="12" spans="1:22" ht="6" customHeight="1" x14ac:dyDescent="0.3">
      <c r="A12" s="3"/>
      <c r="B12" s="3"/>
      <c r="C12" s="3"/>
      <c r="D12" s="3"/>
      <c r="E12" s="3"/>
      <c r="F12" s="3"/>
      <c r="G12" s="3"/>
      <c r="H12" s="3"/>
      <c r="I12" s="3"/>
      <c r="J12" s="3"/>
      <c r="K12" s="3"/>
      <c r="L12" s="3"/>
      <c r="M12" s="3"/>
      <c r="N12" s="3"/>
      <c r="O12" s="3"/>
      <c r="P12" s="3"/>
      <c r="Q12" s="3"/>
      <c r="R12" s="3"/>
      <c r="S12" s="3"/>
      <c r="T12" s="3"/>
      <c r="U12" s="3"/>
      <c r="V12" s="3"/>
    </row>
    <row r="13" spans="1:22" x14ac:dyDescent="0.25">
      <c r="A13" s="3"/>
      <c r="B13" s="107" t="str">
        <f>IF(E11="","",LOOKUP('Pg7'!E11,Níveis!B92:C96))</f>
        <v>Há emissão de outorga de direito de recursos hídricos para captação de água, bem como para lançamento de efluentes, tendo sido outorgados mais de 30% do universo de usuários.</v>
      </c>
      <c r="C13" s="108"/>
      <c r="D13" s="108"/>
      <c r="E13" s="108"/>
      <c r="F13" s="108"/>
      <c r="G13" s="108"/>
      <c r="H13" s="108"/>
      <c r="I13" s="108"/>
      <c r="J13" s="108"/>
      <c r="K13" s="108"/>
      <c r="L13" s="108"/>
      <c r="M13" s="108"/>
      <c r="N13" s="108"/>
      <c r="O13" s="108"/>
      <c r="P13" s="108"/>
      <c r="Q13" s="108"/>
      <c r="R13" s="108"/>
      <c r="S13" s="108"/>
      <c r="T13" s="108"/>
      <c r="U13" s="109"/>
      <c r="V13" s="3"/>
    </row>
    <row r="14" spans="1:22" x14ac:dyDescent="0.25">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25">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25">
      <c r="A19" s="3"/>
      <c r="B19" s="97" t="s">
        <v>376</v>
      </c>
      <c r="C19" s="98"/>
      <c r="D19" s="98"/>
      <c r="E19" s="98"/>
      <c r="F19" s="98"/>
      <c r="G19" s="98"/>
      <c r="H19" s="98"/>
      <c r="I19" s="98"/>
      <c r="J19" s="98"/>
      <c r="K19" s="98"/>
      <c r="L19" s="98"/>
      <c r="M19" s="98"/>
      <c r="N19" s="98"/>
      <c r="O19" s="98"/>
      <c r="P19" s="98"/>
      <c r="Q19" s="98"/>
      <c r="R19" s="98"/>
      <c r="S19" s="98"/>
      <c r="T19" s="98"/>
      <c r="U19" s="99"/>
      <c r="V19" s="3"/>
    </row>
    <row r="20" spans="1:22" x14ac:dyDescent="0.25">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25">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25">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25">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25">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25">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25">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25">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270</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107" t="str">
        <f>IF(E31="","",LOOKUP('Pg7'!E31,Níveis!B97:C101))</f>
        <v>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v>
      </c>
      <c r="C33" s="108"/>
      <c r="D33" s="108"/>
      <c r="E33" s="108"/>
      <c r="F33" s="108"/>
      <c r="G33" s="108"/>
      <c r="H33" s="108"/>
      <c r="I33" s="108"/>
      <c r="J33" s="108"/>
      <c r="K33" s="108"/>
      <c r="L33" s="108"/>
      <c r="M33" s="108"/>
      <c r="N33" s="108"/>
      <c r="O33" s="108"/>
      <c r="P33" s="108"/>
      <c r="Q33" s="108"/>
      <c r="R33" s="108"/>
      <c r="S33" s="108"/>
      <c r="T33" s="108"/>
      <c r="U33" s="109"/>
      <c r="V33" s="3"/>
    </row>
    <row r="34" spans="1:22" x14ac:dyDescent="0.25">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25">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97" t="s">
        <v>395</v>
      </c>
      <c r="C39" s="98"/>
      <c r="D39" s="98"/>
      <c r="E39" s="98"/>
      <c r="F39" s="98"/>
      <c r="G39" s="98"/>
      <c r="H39" s="98"/>
      <c r="I39" s="98"/>
      <c r="J39" s="98"/>
      <c r="K39" s="98"/>
      <c r="L39" s="98"/>
      <c r="M39" s="98"/>
      <c r="N39" s="98"/>
      <c r="O39" s="98"/>
      <c r="P39" s="98"/>
      <c r="Q39" s="98"/>
      <c r="R39" s="98"/>
      <c r="S39" s="98"/>
      <c r="T39" s="98"/>
      <c r="U39" s="99"/>
      <c r="V39" s="3"/>
    </row>
    <row r="40" spans="1:22" x14ac:dyDescent="0.25">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25">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25">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25">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25">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25">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25">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25">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271</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4</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107" t="str">
        <f>IF(E51="","",LOOKUP('Pg7'!E51,Níveis!B102:C105))</f>
        <v>Existe cobrança por serviços de água bruta e/ou pelo uso da água em âmbito estadual, e os valores e mecanismos de cobrança utilizados estão atualizados e são adequados ao alcance dos objetivos do instrumento de gestão.</v>
      </c>
      <c r="C53" s="108"/>
      <c r="D53" s="108"/>
      <c r="E53" s="108"/>
      <c r="F53" s="108"/>
      <c r="G53" s="108"/>
      <c r="H53" s="108"/>
      <c r="I53" s="108"/>
      <c r="J53" s="108"/>
      <c r="K53" s="108"/>
      <c r="L53" s="108"/>
      <c r="M53" s="108"/>
      <c r="N53" s="108"/>
      <c r="O53" s="108"/>
      <c r="P53" s="108"/>
      <c r="Q53" s="108"/>
      <c r="R53" s="108"/>
      <c r="S53" s="108"/>
      <c r="T53" s="108"/>
      <c r="U53" s="109"/>
      <c r="V53" s="3"/>
    </row>
    <row r="54" spans="1:22" x14ac:dyDescent="0.25">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25">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97" t="s">
        <v>380</v>
      </c>
      <c r="C59" s="98"/>
      <c r="D59" s="98"/>
      <c r="E59" s="98"/>
      <c r="F59" s="98"/>
      <c r="G59" s="98"/>
      <c r="H59" s="98"/>
      <c r="I59" s="98"/>
      <c r="J59" s="98"/>
      <c r="K59" s="98"/>
      <c r="L59" s="98"/>
      <c r="M59" s="98"/>
      <c r="N59" s="98"/>
      <c r="O59" s="98"/>
      <c r="P59" s="98"/>
      <c r="Q59" s="98"/>
      <c r="R59" s="98"/>
      <c r="S59" s="98"/>
      <c r="T59" s="98"/>
      <c r="U59" s="99"/>
      <c r="V59" s="3"/>
    </row>
    <row r="60" spans="1:22" x14ac:dyDescent="0.25">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25">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25">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25">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25">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25">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25">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25">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272</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4</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107" t="str">
        <f>IF(E71="","",LOOKUP('Pg7'!E71,Níveis!B106:C109))</f>
        <v>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v>
      </c>
      <c r="C73" s="108"/>
      <c r="D73" s="108"/>
      <c r="E73" s="108"/>
      <c r="F73" s="108"/>
      <c r="G73" s="108"/>
      <c r="H73" s="108"/>
      <c r="I73" s="108"/>
      <c r="J73" s="108"/>
      <c r="K73" s="108"/>
      <c r="L73" s="108"/>
      <c r="M73" s="108"/>
      <c r="N73" s="108"/>
      <c r="O73" s="108"/>
      <c r="P73" s="108"/>
      <c r="Q73" s="108"/>
      <c r="R73" s="108"/>
      <c r="S73" s="108"/>
      <c r="T73" s="108"/>
      <c r="U73" s="109"/>
      <c r="V73" s="3"/>
    </row>
    <row r="74" spans="1:22" x14ac:dyDescent="0.25">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25">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97" t="s">
        <v>391</v>
      </c>
      <c r="C79" s="98"/>
      <c r="D79" s="98"/>
      <c r="E79" s="98"/>
      <c r="F79" s="98"/>
      <c r="G79" s="98"/>
      <c r="H79" s="98"/>
      <c r="I79" s="98"/>
      <c r="J79" s="98"/>
      <c r="K79" s="98"/>
      <c r="L79" s="98"/>
      <c r="M79" s="98"/>
      <c r="N79" s="98"/>
      <c r="O79" s="98"/>
      <c r="P79" s="98"/>
      <c r="Q79" s="98"/>
      <c r="R79" s="98"/>
      <c r="S79" s="98"/>
      <c r="T79" s="98"/>
      <c r="U79" s="99"/>
      <c r="V79" s="3"/>
    </row>
    <row r="80" spans="1:22" x14ac:dyDescent="0.25">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25">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25">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25">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25">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25">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25">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25">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YfLQrmxtb0Du/ozQROJH8Y5hNP6vTUuKb6OXvR+cUeXIwSTTnWa4vsLVgBZH7tt1NCe/txXzGQMvmwcGIQ3YhA==" saltValue="a74Rf0nsqw5n6xV2/0gg5A=="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2" priority="1">
      <formula>$S$6&lt;&gt;""</formula>
    </cfRule>
  </conditionalFormatting>
  <dataValidations count="3">
    <dataValidation type="list" allowBlank="1" showInputMessage="1" showErrorMessage="1" sqref="E71 E51">
      <formula1>"1,2,3,4"</formula1>
    </dataValidation>
    <dataValidation type="textLength" operator="lessThan" showInputMessage="1" showErrorMessage="1" sqref="B19:U27">
      <formula1>1025</formula1>
    </dataValidation>
    <dataValidation type="list" allowBlank="1" showInputMessage="1" showErrorMessage="1" sqref="E11 E3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view="pageBreakPreview" topLeftCell="A50" zoomScale="150" zoomScaleNormal="100" zoomScaleSheetLayoutView="150" workbookViewId="0">
      <selection activeCell="R49" sqref="R49"/>
    </sheetView>
  </sheetViews>
  <sheetFormatPr defaultColWidth="9.140625" defaultRowHeight="15" x14ac:dyDescent="0.25"/>
  <cols>
    <col min="1" max="1" width="1.7109375" style="2" customWidth="1" collapsed="1"/>
    <col min="2" max="4" width="6.140625" style="2" customWidth="1" collapsed="1"/>
    <col min="5" max="6" width="7.7109375" style="2" customWidth="1" collapsed="1"/>
    <col min="7" max="14" width="7.42578125" style="2" customWidth="1" collapsed="1"/>
    <col min="15" max="16" width="8.140625" style="2" customWidth="1" collapsed="1"/>
    <col min="17" max="21" width="7.42578125" style="2" customWidth="1" collapsed="1"/>
    <col min="22" max="22" width="1.7109375" style="2" customWidth="1" collapsed="1"/>
    <col min="23" max="16384" width="9.140625" style="2" collapsed="1"/>
  </cols>
  <sheetData>
    <row r="1" spans="1:22" x14ac:dyDescent="0.25">
      <c r="A1" s="35"/>
      <c r="B1" s="35"/>
      <c r="C1" s="35"/>
      <c r="D1" s="35"/>
      <c r="E1" s="35"/>
      <c r="F1" s="35"/>
      <c r="G1" s="35"/>
      <c r="H1" s="35"/>
      <c r="I1" s="35"/>
      <c r="J1" s="35"/>
      <c r="K1" s="35"/>
      <c r="L1" s="35"/>
      <c r="M1" s="35"/>
      <c r="N1" s="35"/>
      <c r="O1" s="35"/>
      <c r="P1" s="35"/>
      <c r="Q1" s="35"/>
      <c r="R1" s="35"/>
      <c r="S1" s="35"/>
      <c r="T1" s="35"/>
      <c r="U1" s="35"/>
      <c r="V1" s="35"/>
    </row>
    <row r="2" spans="1:22" x14ac:dyDescent="0.25">
      <c r="A2" s="3"/>
      <c r="B2" s="3"/>
      <c r="C2" s="3"/>
      <c r="D2" s="3"/>
      <c r="E2" s="77" t="s">
        <v>346</v>
      </c>
      <c r="F2" s="77"/>
      <c r="G2" s="77"/>
      <c r="H2" s="77"/>
      <c r="I2" s="77"/>
      <c r="J2" s="77"/>
      <c r="K2" s="77"/>
      <c r="L2" s="77"/>
      <c r="M2" s="77"/>
      <c r="N2" s="77"/>
      <c r="O2" s="77"/>
      <c r="P2" s="77"/>
      <c r="Q2" s="77"/>
      <c r="R2" s="77"/>
      <c r="S2" s="3"/>
      <c r="T2" s="3"/>
      <c r="U2" s="3"/>
      <c r="V2" s="3"/>
    </row>
    <row r="3" spans="1:22" x14ac:dyDescent="0.25">
      <c r="A3" s="3"/>
      <c r="B3" s="3"/>
      <c r="C3" s="3"/>
      <c r="D3" s="3"/>
      <c r="E3" s="77"/>
      <c r="F3" s="77"/>
      <c r="G3" s="77"/>
      <c r="H3" s="77"/>
      <c r="I3" s="77"/>
      <c r="J3" s="77"/>
      <c r="K3" s="77"/>
      <c r="L3" s="77"/>
      <c r="M3" s="77"/>
      <c r="N3" s="77"/>
      <c r="O3" s="77"/>
      <c r="P3" s="77"/>
      <c r="Q3" s="77"/>
      <c r="R3" s="77"/>
      <c r="S3" s="3"/>
      <c r="T3" s="3"/>
      <c r="U3" s="3"/>
      <c r="V3" s="3"/>
    </row>
    <row r="4" spans="1:22" x14ac:dyDescent="0.25">
      <c r="A4" s="3"/>
      <c r="B4" s="4"/>
      <c r="C4" s="4"/>
      <c r="D4" s="4"/>
      <c r="E4" s="77" t="s">
        <v>347</v>
      </c>
      <c r="F4" s="77"/>
      <c r="G4" s="77"/>
      <c r="H4" s="77"/>
      <c r="I4" s="77"/>
      <c r="J4" s="77"/>
      <c r="K4" s="77"/>
      <c r="L4" s="77"/>
      <c r="M4" s="77"/>
      <c r="N4" s="77"/>
      <c r="O4" s="77"/>
      <c r="P4" s="77"/>
      <c r="Q4" s="77"/>
      <c r="R4" s="77"/>
      <c r="S4" s="4"/>
      <c r="T4" s="4"/>
      <c r="U4" s="4"/>
      <c r="V4" s="3"/>
    </row>
    <row r="5" spans="1:22" x14ac:dyDescent="0.25">
      <c r="A5" s="3"/>
      <c r="B5" s="4"/>
      <c r="C5" s="4"/>
      <c r="D5" s="4"/>
      <c r="E5" s="77"/>
      <c r="F5" s="77"/>
      <c r="G5" s="77"/>
      <c r="H5" s="77"/>
      <c r="I5" s="77"/>
      <c r="J5" s="77"/>
      <c r="K5" s="77"/>
      <c r="L5" s="77"/>
      <c r="M5" s="77"/>
      <c r="N5" s="77"/>
      <c r="O5" s="77"/>
      <c r="P5" s="77"/>
      <c r="Q5" s="77"/>
      <c r="R5" s="77"/>
      <c r="S5" s="8"/>
      <c r="T5" s="8"/>
      <c r="U5" s="8"/>
      <c r="V5" s="3"/>
    </row>
    <row r="6" spans="1:22" x14ac:dyDescent="0.25">
      <c r="A6" s="3"/>
      <c r="B6" s="4"/>
      <c r="C6" s="4"/>
      <c r="D6" s="4"/>
      <c r="E6" s="77" t="s">
        <v>7</v>
      </c>
      <c r="F6" s="77"/>
      <c r="G6" s="77"/>
      <c r="H6" s="77"/>
      <c r="I6" s="77"/>
      <c r="J6" s="77"/>
      <c r="K6" s="77"/>
      <c r="L6" s="77"/>
      <c r="M6" s="77"/>
      <c r="N6" s="77"/>
      <c r="O6" s="77"/>
      <c r="P6" s="77"/>
      <c r="Q6" s="77"/>
      <c r="R6" s="77"/>
      <c r="S6" s="116">
        <f>IF(Inicial!G21="","",Inicial!G21)</f>
        <v>2017</v>
      </c>
      <c r="T6" s="116"/>
      <c r="U6" s="116"/>
      <c r="V6" s="3"/>
    </row>
    <row r="7" spans="1:22" x14ac:dyDescent="0.25">
      <c r="A7" s="3"/>
      <c r="B7" s="4"/>
      <c r="C7" s="4"/>
      <c r="D7" s="4"/>
      <c r="E7" s="77"/>
      <c r="F7" s="77"/>
      <c r="G7" s="77"/>
      <c r="H7" s="77"/>
      <c r="I7" s="77"/>
      <c r="J7" s="77"/>
      <c r="K7" s="77"/>
      <c r="L7" s="77"/>
      <c r="M7" s="77"/>
      <c r="N7" s="77"/>
      <c r="O7" s="77"/>
      <c r="P7" s="77"/>
      <c r="Q7" s="77"/>
      <c r="R7" s="77"/>
      <c r="S7" s="116"/>
      <c r="T7" s="116"/>
      <c r="U7" s="116"/>
      <c r="V7" s="3"/>
    </row>
    <row r="8" spans="1:22" x14ac:dyDescent="0.25">
      <c r="A8" s="3"/>
      <c r="B8" s="4"/>
      <c r="C8" s="4"/>
      <c r="D8" s="4"/>
      <c r="E8" s="4"/>
      <c r="F8" s="4"/>
      <c r="G8" s="4"/>
      <c r="H8" s="4"/>
      <c r="I8" s="4"/>
      <c r="J8" s="4"/>
      <c r="K8" s="4"/>
      <c r="L8" s="4"/>
      <c r="M8" s="4"/>
      <c r="N8" s="4"/>
      <c r="O8" s="9"/>
      <c r="P8" s="9"/>
      <c r="Q8" s="3"/>
      <c r="R8" s="3"/>
      <c r="S8" s="3"/>
      <c r="T8" s="3"/>
      <c r="U8" s="3"/>
      <c r="V8" s="3"/>
    </row>
    <row r="9" spans="1:22" ht="15.75" x14ac:dyDescent="0.25">
      <c r="A9" s="3"/>
      <c r="B9" s="5" t="s">
        <v>273</v>
      </c>
      <c r="C9" s="45"/>
      <c r="D9" s="45"/>
      <c r="E9" s="42"/>
      <c r="F9" s="42"/>
      <c r="G9" s="43"/>
      <c r="H9" s="42"/>
      <c r="I9" s="42"/>
      <c r="J9" s="42"/>
      <c r="K9" s="42"/>
      <c r="L9" s="42"/>
      <c r="M9" s="42"/>
      <c r="N9" s="43"/>
      <c r="O9" s="8"/>
      <c r="P9" s="8"/>
      <c r="Q9" s="43"/>
      <c r="R9" s="43"/>
      <c r="S9" s="43"/>
      <c r="T9" s="43"/>
      <c r="U9" s="43"/>
      <c r="V9" s="3"/>
    </row>
    <row r="10" spans="1:22" ht="6" customHeight="1" x14ac:dyDescent="0.3">
      <c r="A10" s="3"/>
      <c r="B10" s="3"/>
      <c r="C10" s="3"/>
      <c r="D10" s="3"/>
      <c r="E10" s="3"/>
      <c r="F10" s="3"/>
      <c r="G10" s="3"/>
      <c r="H10" s="3"/>
      <c r="I10" s="3"/>
      <c r="J10" s="3"/>
      <c r="K10" s="3"/>
      <c r="L10" s="3"/>
      <c r="M10" s="3"/>
      <c r="N10" s="3"/>
      <c r="O10" s="3"/>
      <c r="P10" s="3"/>
      <c r="Q10" s="3"/>
      <c r="R10" s="3"/>
      <c r="S10" s="3"/>
      <c r="T10" s="3"/>
      <c r="U10" s="3"/>
      <c r="V10" s="3"/>
    </row>
    <row r="11" spans="1:22" x14ac:dyDescent="0.25">
      <c r="A11" s="3"/>
      <c r="B11" s="43" t="s">
        <v>118</v>
      </c>
      <c r="C11" s="3"/>
      <c r="D11" s="3"/>
      <c r="E11" s="53">
        <v>3</v>
      </c>
      <c r="F11" s="3"/>
      <c r="G11" s="3"/>
      <c r="H11" s="3"/>
      <c r="I11" s="3"/>
      <c r="J11" s="3"/>
      <c r="K11" s="3"/>
      <c r="L11" s="3"/>
      <c r="M11" s="3"/>
      <c r="N11" s="3"/>
      <c r="O11" s="3"/>
      <c r="P11" s="3"/>
      <c r="Q11" s="3"/>
      <c r="R11" s="3"/>
      <c r="S11" s="3"/>
      <c r="T11" s="3"/>
      <c r="U11" s="3"/>
      <c r="V11" s="3"/>
    </row>
    <row r="12" spans="1:22" ht="6" customHeight="1" x14ac:dyDescent="0.3">
      <c r="A12" s="3"/>
      <c r="B12" s="3"/>
      <c r="C12" s="3"/>
      <c r="D12" s="3"/>
      <c r="E12" s="3"/>
      <c r="F12" s="3"/>
      <c r="G12" s="3"/>
      <c r="H12" s="3"/>
      <c r="I12" s="3"/>
      <c r="J12" s="3"/>
      <c r="K12" s="3"/>
      <c r="L12" s="3"/>
      <c r="M12" s="3"/>
      <c r="N12" s="3"/>
      <c r="O12" s="3"/>
      <c r="P12" s="3"/>
      <c r="Q12" s="3"/>
      <c r="R12" s="3"/>
      <c r="S12" s="3"/>
      <c r="T12" s="3"/>
      <c r="U12" s="3"/>
      <c r="V12" s="3"/>
    </row>
    <row r="13" spans="1:22" x14ac:dyDescent="0.25">
      <c r="A13" s="3"/>
      <c r="B13" s="107" t="str">
        <f>IF(E11="","",LOOKUP('Pg8'!E11,Níveis!B110:C112))</f>
        <v>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v>
      </c>
      <c r="C13" s="108"/>
      <c r="D13" s="108"/>
      <c r="E13" s="108"/>
      <c r="F13" s="108"/>
      <c r="G13" s="108"/>
      <c r="H13" s="108"/>
      <c r="I13" s="108"/>
      <c r="J13" s="108"/>
      <c r="K13" s="108"/>
      <c r="L13" s="108"/>
      <c r="M13" s="108"/>
      <c r="N13" s="108"/>
      <c r="O13" s="108"/>
      <c r="P13" s="108"/>
      <c r="Q13" s="108"/>
      <c r="R13" s="108"/>
      <c r="S13" s="108"/>
      <c r="T13" s="108"/>
      <c r="U13" s="109"/>
      <c r="V13" s="3"/>
    </row>
    <row r="14" spans="1:22" x14ac:dyDescent="0.25">
      <c r="A14" s="3"/>
      <c r="B14" s="110"/>
      <c r="C14" s="111"/>
      <c r="D14" s="111"/>
      <c r="E14" s="111"/>
      <c r="F14" s="111"/>
      <c r="G14" s="111"/>
      <c r="H14" s="111"/>
      <c r="I14" s="111"/>
      <c r="J14" s="111"/>
      <c r="K14" s="111"/>
      <c r="L14" s="111"/>
      <c r="M14" s="111"/>
      <c r="N14" s="111"/>
      <c r="O14" s="111"/>
      <c r="P14" s="111"/>
      <c r="Q14" s="111"/>
      <c r="R14" s="111"/>
      <c r="S14" s="111"/>
      <c r="T14" s="111"/>
      <c r="U14" s="112"/>
      <c r="V14" s="3"/>
    </row>
    <row r="15" spans="1:22" x14ac:dyDescent="0.25">
      <c r="A15" s="3"/>
      <c r="B15" s="113"/>
      <c r="C15" s="114"/>
      <c r="D15" s="114"/>
      <c r="E15" s="114"/>
      <c r="F15" s="114"/>
      <c r="G15" s="114"/>
      <c r="H15" s="114"/>
      <c r="I15" s="114"/>
      <c r="J15" s="114"/>
      <c r="K15" s="114"/>
      <c r="L15" s="114"/>
      <c r="M15" s="114"/>
      <c r="N15" s="114"/>
      <c r="O15" s="114"/>
      <c r="P15" s="114"/>
      <c r="Q15" s="114"/>
      <c r="R15" s="114"/>
      <c r="S15" s="114"/>
      <c r="T15" s="114"/>
      <c r="U15" s="115"/>
      <c r="V15" s="3"/>
    </row>
    <row r="16" spans="1:22" ht="6" customHeight="1" x14ac:dyDescent="0.3">
      <c r="A16" s="3"/>
      <c r="B16" s="3"/>
      <c r="C16" s="3"/>
      <c r="D16" s="3"/>
      <c r="E16" s="3"/>
      <c r="F16" s="3"/>
      <c r="G16" s="3"/>
      <c r="H16" s="3"/>
      <c r="I16" s="3"/>
      <c r="J16" s="3"/>
      <c r="K16" s="3"/>
      <c r="L16" s="3"/>
      <c r="M16" s="3"/>
      <c r="N16" s="3"/>
      <c r="O16" s="3"/>
      <c r="P16" s="3"/>
      <c r="Q16" s="3"/>
      <c r="R16" s="3"/>
      <c r="S16" s="3"/>
      <c r="T16" s="3"/>
      <c r="U16" s="3"/>
      <c r="V16" s="3"/>
    </row>
    <row r="17" spans="1:22" x14ac:dyDescent="0.25">
      <c r="A17" s="3"/>
      <c r="B17" s="44" t="s">
        <v>250</v>
      </c>
      <c r="C17" s="3"/>
      <c r="D17" s="3"/>
      <c r="E17" s="3"/>
      <c r="F17" s="3"/>
      <c r="G17" s="3"/>
      <c r="H17" s="3"/>
      <c r="I17" s="3"/>
      <c r="J17" s="3"/>
      <c r="K17" s="3"/>
      <c r="L17" s="3"/>
      <c r="M17" s="3"/>
      <c r="N17" s="3"/>
      <c r="O17" s="3"/>
      <c r="P17" s="3"/>
      <c r="Q17" s="3"/>
      <c r="R17" s="3"/>
      <c r="S17" s="3"/>
      <c r="T17" s="3"/>
      <c r="U17" s="3"/>
      <c r="V17" s="3"/>
    </row>
    <row r="18" spans="1:22" ht="6" customHeight="1" x14ac:dyDescent="0.3">
      <c r="A18" s="3"/>
      <c r="B18" s="3"/>
      <c r="C18" s="3"/>
      <c r="D18" s="3"/>
      <c r="E18" s="3"/>
      <c r="F18" s="3"/>
      <c r="G18" s="3"/>
      <c r="H18" s="3"/>
      <c r="I18" s="3"/>
      <c r="J18" s="3"/>
      <c r="K18" s="3"/>
      <c r="L18" s="3"/>
      <c r="M18" s="3"/>
      <c r="N18" s="3"/>
      <c r="O18" s="3"/>
      <c r="P18" s="3"/>
      <c r="Q18" s="3"/>
      <c r="R18" s="3"/>
      <c r="S18" s="3"/>
      <c r="T18" s="3"/>
      <c r="U18" s="3"/>
      <c r="V18" s="3"/>
    </row>
    <row r="19" spans="1:22" x14ac:dyDescent="0.25">
      <c r="A19" s="3"/>
      <c r="B19" s="97" t="s">
        <v>383</v>
      </c>
      <c r="C19" s="98"/>
      <c r="D19" s="98"/>
      <c r="E19" s="98"/>
      <c r="F19" s="98"/>
      <c r="G19" s="98"/>
      <c r="H19" s="98"/>
      <c r="I19" s="98"/>
      <c r="J19" s="98"/>
      <c r="K19" s="98"/>
      <c r="L19" s="98"/>
      <c r="M19" s="98"/>
      <c r="N19" s="98"/>
      <c r="O19" s="98"/>
      <c r="P19" s="98"/>
      <c r="Q19" s="98"/>
      <c r="R19" s="98"/>
      <c r="S19" s="98"/>
      <c r="T19" s="98"/>
      <c r="U19" s="99"/>
      <c r="V19" s="3"/>
    </row>
    <row r="20" spans="1:22" x14ac:dyDescent="0.25">
      <c r="A20" s="3"/>
      <c r="B20" s="100"/>
      <c r="C20" s="101"/>
      <c r="D20" s="101"/>
      <c r="E20" s="101"/>
      <c r="F20" s="101"/>
      <c r="G20" s="101"/>
      <c r="H20" s="101"/>
      <c r="I20" s="101"/>
      <c r="J20" s="101"/>
      <c r="K20" s="101"/>
      <c r="L20" s="101"/>
      <c r="M20" s="101"/>
      <c r="N20" s="101"/>
      <c r="O20" s="101"/>
      <c r="P20" s="101"/>
      <c r="Q20" s="101"/>
      <c r="R20" s="101"/>
      <c r="S20" s="101"/>
      <c r="T20" s="101"/>
      <c r="U20" s="102"/>
      <c r="V20" s="3"/>
    </row>
    <row r="21" spans="1:22" x14ac:dyDescent="0.25">
      <c r="A21" s="3"/>
      <c r="B21" s="100"/>
      <c r="C21" s="101"/>
      <c r="D21" s="101"/>
      <c r="E21" s="101"/>
      <c r="F21" s="101"/>
      <c r="G21" s="101"/>
      <c r="H21" s="101"/>
      <c r="I21" s="101"/>
      <c r="J21" s="101"/>
      <c r="K21" s="101"/>
      <c r="L21" s="101"/>
      <c r="M21" s="101"/>
      <c r="N21" s="101"/>
      <c r="O21" s="101"/>
      <c r="P21" s="101"/>
      <c r="Q21" s="101"/>
      <c r="R21" s="101"/>
      <c r="S21" s="101"/>
      <c r="T21" s="101"/>
      <c r="U21" s="102"/>
      <c r="V21" s="3"/>
    </row>
    <row r="22" spans="1:22" x14ac:dyDescent="0.25">
      <c r="A22" s="3"/>
      <c r="B22" s="100"/>
      <c r="C22" s="101"/>
      <c r="D22" s="101"/>
      <c r="E22" s="101"/>
      <c r="F22" s="101"/>
      <c r="G22" s="101"/>
      <c r="H22" s="101"/>
      <c r="I22" s="101"/>
      <c r="J22" s="101"/>
      <c r="K22" s="101"/>
      <c r="L22" s="101"/>
      <c r="M22" s="101"/>
      <c r="N22" s="101"/>
      <c r="O22" s="101"/>
      <c r="P22" s="101"/>
      <c r="Q22" s="101"/>
      <c r="R22" s="101"/>
      <c r="S22" s="101"/>
      <c r="T22" s="101"/>
      <c r="U22" s="102"/>
      <c r="V22" s="3"/>
    </row>
    <row r="23" spans="1:22" x14ac:dyDescent="0.25">
      <c r="A23" s="3"/>
      <c r="B23" s="100"/>
      <c r="C23" s="101"/>
      <c r="D23" s="101"/>
      <c r="E23" s="101"/>
      <c r="F23" s="101"/>
      <c r="G23" s="101"/>
      <c r="H23" s="101"/>
      <c r="I23" s="101"/>
      <c r="J23" s="101"/>
      <c r="K23" s="101"/>
      <c r="L23" s="101"/>
      <c r="M23" s="101"/>
      <c r="N23" s="101"/>
      <c r="O23" s="101"/>
      <c r="P23" s="101"/>
      <c r="Q23" s="101"/>
      <c r="R23" s="101"/>
      <c r="S23" s="101"/>
      <c r="T23" s="101"/>
      <c r="U23" s="102"/>
      <c r="V23" s="3"/>
    </row>
    <row r="24" spans="1:22" x14ac:dyDescent="0.25">
      <c r="A24" s="3"/>
      <c r="B24" s="100"/>
      <c r="C24" s="101"/>
      <c r="D24" s="101"/>
      <c r="E24" s="101"/>
      <c r="F24" s="101"/>
      <c r="G24" s="101"/>
      <c r="H24" s="101"/>
      <c r="I24" s="101"/>
      <c r="J24" s="101"/>
      <c r="K24" s="101"/>
      <c r="L24" s="101"/>
      <c r="M24" s="101"/>
      <c r="N24" s="101"/>
      <c r="O24" s="101"/>
      <c r="P24" s="101"/>
      <c r="Q24" s="101"/>
      <c r="R24" s="101"/>
      <c r="S24" s="101"/>
      <c r="T24" s="101"/>
      <c r="U24" s="102"/>
      <c r="V24" s="3"/>
    </row>
    <row r="25" spans="1:22" x14ac:dyDescent="0.25">
      <c r="A25" s="3"/>
      <c r="B25" s="100"/>
      <c r="C25" s="101"/>
      <c r="D25" s="101"/>
      <c r="E25" s="101"/>
      <c r="F25" s="101"/>
      <c r="G25" s="101"/>
      <c r="H25" s="101"/>
      <c r="I25" s="101"/>
      <c r="J25" s="101"/>
      <c r="K25" s="101"/>
      <c r="L25" s="101"/>
      <c r="M25" s="101"/>
      <c r="N25" s="101"/>
      <c r="O25" s="101"/>
      <c r="P25" s="101"/>
      <c r="Q25" s="101"/>
      <c r="R25" s="101"/>
      <c r="S25" s="101"/>
      <c r="T25" s="101"/>
      <c r="U25" s="102"/>
      <c r="V25" s="3"/>
    </row>
    <row r="26" spans="1:22" x14ac:dyDescent="0.25">
      <c r="A26" s="3"/>
      <c r="B26" s="100"/>
      <c r="C26" s="101"/>
      <c r="D26" s="101"/>
      <c r="E26" s="101"/>
      <c r="F26" s="101"/>
      <c r="G26" s="101"/>
      <c r="H26" s="101"/>
      <c r="I26" s="101"/>
      <c r="J26" s="101"/>
      <c r="K26" s="101"/>
      <c r="L26" s="101"/>
      <c r="M26" s="101"/>
      <c r="N26" s="101"/>
      <c r="O26" s="101"/>
      <c r="P26" s="101"/>
      <c r="Q26" s="101"/>
      <c r="R26" s="101"/>
      <c r="S26" s="101"/>
      <c r="T26" s="101"/>
      <c r="U26" s="102"/>
      <c r="V26" s="3"/>
    </row>
    <row r="27" spans="1:22" x14ac:dyDescent="0.25">
      <c r="A27" s="3"/>
      <c r="B27" s="103"/>
      <c r="C27" s="104"/>
      <c r="D27" s="104"/>
      <c r="E27" s="104"/>
      <c r="F27" s="104"/>
      <c r="G27" s="104"/>
      <c r="H27" s="104"/>
      <c r="I27" s="104"/>
      <c r="J27" s="104"/>
      <c r="K27" s="104"/>
      <c r="L27" s="104"/>
      <c r="M27" s="104"/>
      <c r="N27" s="104"/>
      <c r="O27" s="104"/>
      <c r="P27" s="104"/>
      <c r="Q27" s="104"/>
      <c r="R27" s="104"/>
      <c r="S27" s="104"/>
      <c r="T27" s="104"/>
      <c r="U27" s="105"/>
      <c r="V27" s="3"/>
    </row>
    <row r="28" spans="1:22" x14ac:dyDescent="0.25">
      <c r="A28" s="3"/>
      <c r="B28" s="3"/>
      <c r="C28" s="3"/>
      <c r="D28" s="3"/>
      <c r="E28" s="3"/>
      <c r="F28" s="3"/>
      <c r="G28" s="3"/>
      <c r="H28" s="3"/>
      <c r="I28" s="3"/>
      <c r="J28" s="3"/>
      <c r="K28" s="3"/>
      <c r="L28" s="3"/>
      <c r="M28" s="3"/>
      <c r="N28" s="3"/>
      <c r="O28" s="3"/>
      <c r="P28" s="3"/>
      <c r="Q28" s="3"/>
      <c r="R28" s="3"/>
      <c r="S28" s="3"/>
      <c r="T28" s="3"/>
      <c r="U28" s="3"/>
      <c r="V28" s="3"/>
    </row>
    <row r="29" spans="1:22" ht="15.75" x14ac:dyDescent="0.25">
      <c r="A29" s="3"/>
      <c r="B29" s="5" t="s">
        <v>274</v>
      </c>
      <c r="C29" s="45"/>
      <c r="D29" s="45"/>
      <c r="E29" s="42"/>
      <c r="F29" s="42"/>
      <c r="G29" s="43"/>
      <c r="H29" s="42"/>
      <c r="I29" s="42"/>
      <c r="J29" s="42"/>
      <c r="K29" s="42"/>
      <c r="L29" s="42"/>
      <c r="M29" s="42"/>
      <c r="N29" s="43"/>
      <c r="O29" s="8"/>
      <c r="P29" s="8"/>
      <c r="Q29" s="43"/>
      <c r="R29" s="43"/>
      <c r="S29" s="43"/>
      <c r="T29" s="43"/>
      <c r="U29" s="43"/>
      <c r="V29" s="3"/>
    </row>
    <row r="30" spans="1:22" ht="6" customHeight="1" x14ac:dyDescent="0.25">
      <c r="A30" s="3"/>
      <c r="B30" s="3"/>
      <c r="C30" s="3"/>
      <c r="D30" s="3"/>
      <c r="E30" s="3"/>
      <c r="F30" s="3"/>
      <c r="G30" s="3"/>
      <c r="H30" s="3"/>
      <c r="I30" s="3"/>
      <c r="J30" s="3"/>
      <c r="K30" s="3"/>
      <c r="L30" s="3"/>
      <c r="M30" s="3"/>
      <c r="N30" s="3"/>
      <c r="O30" s="3"/>
      <c r="P30" s="3"/>
      <c r="Q30" s="3"/>
      <c r="R30" s="3"/>
      <c r="S30" s="3"/>
      <c r="T30" s="3"/>
      <c r="U30" s="3"/>
      <c r="V30" s="3"/>
    </row>
    <row r="31" spans="1:22" x14ac:dyDescent="0.25">
      <c r="A31" s="3"/>
      <c r="B31" s="43" t="s">
        <v>118</v>
      </c>
      <c r="C31" s="3"/>
      <c r="D31" s="3"/>
      <c r="E31" s="53">
        <v>4</v>
      </c>
      <c r="F31" s="3"/>
      <c r="G31" s="3"/>
      <c r="H31" s="3"/>
      <c r="I31" s="3"/>
      <c r="J31" s="3"/>
      <c r="K31" s="3"/>
      <c r="L31" s="3"/>
      <c r="M31" s="3"/>
      <c r="N31" s="3"/>
      <c r="O31" s="3"/>
      <c r="P31" s="3"/>
      <c r="Q31" s="3"/>
      <c r="R31" s="3"/>
      <c r="S31" s="3"/>
      <c r="T31" s="3"/>
      <c r="U31" s="3"/>
      <c r="V31" s="3"/>
    </row>
    <row r="32" spans="1:22" ht="6" customHeight="1" x14ac:dyDescent="0.25">
      <c r="A32" s="3"/>
      <c r="B32" s="3"/>
      <c r="C32" s="3"/>
      <c r="D32" s="3"/>
      <c r="E32" s="3"/>
      <c r="F32" s="3"/>
      <c r="G32" s="3"/>
      <c r="H32" s="3"/>
      <c r="I32" s="3"/>
      <c r="J32" s="3"/>
      <c r="K32" s="3"/>
      <c r="L32" s="3"/>
      <c r="M32" s="3"/>
      <c r="N32" s="3"/>
      <c r="O32" s="3"/>
      <c r="P32" s="3"/>
      <c r="Q32" s="3"/>
      <c r="R32" s="3"/>
      <c r="S32" s="3"/>
      <c r="T32" s="3"/>
      <c r="U32" s="3"/>
      <c r="V32" s="3"/>
    </row>
    <row r="33" spans="1:22" x14ac:dyDescent="0.25">
      <c r="A33" s="3"/>
      <c r="B33" s="107" t="str">
        <f>IF(E31="","",LOOKUP('Pg8'!E31,Níveis!B113:C116))</f>
        <v>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v>
      </c>
      <c r="C33" s="108"/>
      <c r="D33" s="108"/>
      <c r="E33" s="108"/>
      <c r="F33" s="108"/>
      <c r="G33" s="108"/>
      <c r="H33" s="108"/>
      <c r="I33" s="108"/>
      <c r="J33" s="108"/>
      <c r="K33" s="108"/>
      <c r="L33" s="108"/>
      <c r="M33" s="108"/>
      <c r="N33" s="108"/>
      <c r="O33" s="108"/>
      <c r="P33" s="108"/>
      <c r="Q33" s="108"/>
      <c r="R33" s="108"/>
      <c r="S33" s="108"/>
      <c r="T33" s="108"/>
      <c r="U33" s="109"/>
      <c r="V33" s="3"/>
    </row>
    <row r="34" spans="1:22" x14ac:dyDescent="0.25">
      <c r="A34" s="3"/>
      <c r="B34" s="110"/>
      <c r="C34" s="111"/>
      <c r="D34" s="111"/>
      <c r="E34" s="111"/>
      <c r="F34" s="111"/>
      <c r="G34" s="111"/>
      <c r="H34" s="111"/>
      <c r="I34" s="111"/>
      <c r="J34" s="111"/>
      <c r="K34" s="111"/>
      <c r="L34" s="111"/>
      <c r="M34" s="111"/>
      <c r="N34" s="111"/>
      <c r="O34" s="111"/>
      <c r="P34" s="111"/>
      <c r="Q34" s="111"/>
      <c r="R34" s="111"/>
      <c r="S34" s="111"/>
      <c r="T34" s="111"/>
      <c r="U34" s="112"/>
      <c r="V34" s="3"/>
    </row>
    <row r="35" spans="1:22" x14ac:dyDescent="0.25">
      <c r="A35" s="3"/>
      <c r="B35" s="113"/>
      <c r="C35" s="114"/>
      <c r="D35" s="114"/>
      <c r="E35" s="114"/>
      <c r="F35" s="114"/>
      <c r="G35" s="114"/>
      <c r="H35" s="114"/>
      <c r="I35" s="114"/>
      <c r="J35" s="114"/>
      <c r="K35" s="114"/>
      <c r="L35" s="114"/>
      <c r="M35" s="114"/>
      <c r="N35" s="114"/>
      <c r="O35" s="114"/>
      <c r="P35" s="114"/>
      <c r="Q35" s="114"/>
      <c r="R35" s="114"/>
      <c r="S35" s="114"/>
      <c r="T35" s="114"/>
      <c r="U35" s="115"/>
      <c r="V35" s="3"/>
    </row>
    <row r="36" spans="1:22" ht="6" customHeight="1" x14ac:dyDescent="0.25">
      <c r="A36" s="3"/>
      <c r="B36" s="3"/>
      <c r="C36" s="3"/>
      <c r="D36" s="3"/>
      <c r="E36" s="3"/>
      <c r="F36" s="3"/>
      <c r="G36" s="3"/>
      <c r="H36" s="3"/>
      <c r="I36" s="3"/>
      <c r="J36" s="3"/>
      <c r="K36" s="3"/>
      <c r="L36" s="3"/>
      <c r="M36" s="3"/>
      <c r="N36" s="3"/>
      <c r="O36" s="3"/>
      <c r="P36" s="3"/>
      <c r="Q36" s="3"/>
      <c r="R36" s="3"/>
      <c r="S36" s="3"/>
      <c r="T36" s="3"/>
      <c r="U36" s="3"/>
      <c r="V36" s="3"/>
    </row>
    <row r="37" spans="1:22" x14ac:dyDescent="0.25">
      <c r="A37" s="3"/>
      <c r="B37" s="44" t="s">
        <v>250</v>
      </c>
      <c r="C37" s="3"/>
      <c r="D37" s="3"/>
      <c r="E37" s="3"/>
      <c r="F37" s="3"/>
      <c r="G37" s="3"/>
      <c r="H37" s="3"/>
      <c r="I37" s="3"/>
      <c r="J37" s="3"/>
      <c r="K37" s="3"/>
      <c r="L37" s="3"/>
      <c r="M37" s="3"/>
      <c r="N37" s="3"/>
      <c r="O37" s="3"/>
      <c r="P37" s="3"/>
      <c r="Q37" s="3"/>
      <c r="R37" s="3"/>
      <c r="S37" s="3"/>
      <c r="T37" s="3"/>
      <c r="U37" s="3"/>
      <c r="V37" s="3"/>
    </row>
    <row r="38" spans="1:22" ht="6" customHeight="1" x14ac:dyDescent="0.25">
      <c r="A38" s="3"/>
      <c r="B38" s="3"/>
      <c r="C38" s="3"/>
      <c r="D38" s="3"/>
      <c r="E38" s="3"/>
      <c r="F38" s="3"/>
      <c r="G38" s="3"/>
      <c r="H38" s="3"/>
      <c r="I38" s="3"/>
      <c r="J38" s="3"/>
      <c r="K38" s="3"/>
      <c r="L38" s="3"/>
      <c r="M38" s="3"/>
      <c r="N38" s="3"/>
      <c r="O38" s="3"/>
      <c r="P38" s="3"/>
      <c r="Q38" s="3"/>
      <c r="R38" s="3"/>
      <c r="S38" s="3"/>
      <c r="T38" s="3"/>
      <c r="U38" s="3"/>
      <c r="V38" s="3"/>
    </row>
    <row r="39" spans="1:22" x14ac:dyDescent="0.25">
      <c r="A39" s="3"/>
      <c r="B39" s="97" t="s">
        <v>394</v>
      </c>
      <c r="C39" s="98"/>
      <c r="D39" s="98"/>
      <c r="E39" s="98"/>
      <c r="F39" s="98"/>
      <c r="G39" s="98"/>
      <c r="H39" s="98"/>
      <c r="I39" s="98"/>
      <c r="J39" s="98"/>
      <c r="K39" s="98"/>
      <c r="L39" s="98"/>
      <c r="M39" s="98"/>
      <c r="N39" s="98"/>
      <c r="O39" s="98"/>
      <c r="P39" s="98"/>
      <c r="Q39" s="98"/>
      <c r="R39" s="98"/>
      <c r="S39" s="98"/>
      <c r="T39" s="98"/>
      <c r="U39" s="99"/>
      <c r="V39" s="3"/>
    </row>
    <row r="40" spans="1:22" x14ac:dyDescent="0.25">
      <c r="A40" s="3"/>
      <c r="B40" s="100"/>
      <c r="C40" s="101"/>
      <c r="D40" s="101"/>
      <c r="E40" s="101"/>
      <c r="F40" s="101"/>
      <c r="G40" s="101"/>
      <c r="H40" s="101"/>
      <c r="I40" s="101"/>
      <c r="J40" s="101"/>
      <c r="K40" s="101"/>
      <c r="L40" s="101"/>
      <c r="M40" s="101"/>
      <c r="N40" s="101"/>
      <c r="O40" s="101"/>
      <c r="P40" s="101"/>
      <c r="Q40" s="101"/>
      <c r="R40" s="101"/>
      <c r="S40" s="101"/>
      <c r="T40" s="101"/>
      <c r="U40" s="102"/>
      <c r="V40" s="3"/>
    </row>
    <row r="41" spans="1:22" x14ac:dyDescent="0.25">
      <c r="A41" s="3"/>
      <c r="B41" s="100"/>
      <c r="C41" s="101"/>
      <c r="D41" s="101"/>
      <c r="E41" s="101"/>
      <c r="F41" s="101"/>
      <c r="G41" s="101"/>
      <c r="H41" s="101"/>
      <c r="I41" s="101"/>
      <c r="J41" s="101"/>
      <c r="K41" s="101"/>
      <c r="L41" s="101"/>
      <c r="M41" s="101"/>
      <c r="N41" s="101"/>
      <c r="O41" s="101"/>
      <c r="P41" s="101"/>
      <c r="Q41" s="101"/>
      <c r="R41" s="101"/>
      <c r="S41" s="101"/>
      <c r="T41" s="101"/>
      <c r="U41" s="102"/>
      <c r="V41" s="3"/>
    </row>
    <row r="42" spans="1:22" x14ac:dyDescent="0.25">
      <c r="A42" s="3"/>
      <c r="B42" s="100"/>
      <c r="C42" s="101"/>
      <c r="D42" s="101"/>
      <c r="E42" s="101"/>
      <c r="F42" s="101"/>
      <c r="G42" s="101"/>
      <c r="H42" s="101"/>
      <c r="I42" s="101"/>
      <c r="J42" s="101"/>
      <c r="K42" s="101"/>
      <c r="L42" s="101"/>
      <c r="M42" s="101"/>
      <c r="N42" s="101"/>
      <c r="O42" s="101"/>
      <c r="P42" s="101"/>
      <c r="Q42" s="101"/>
      <c r="R42" s="101"/>
      <c r="S42" s="101"/>
      <c r="T42" s="101"/>
      <c r="U42" s="102"/>
      <c r="V42" s="3"/>
    </row>
    <row r="43" spans="1:22" x14ac:dyDescent="0.25">
      <c r="A43" s="3"/>
      <c r="B43" s="100"/>
      <c r="C43" s="101"/>
      <c r="D43" s="101"/>
      <c r="E43" s="101"/>
      <c r="F43" s="101"/>
      <c r="G43" s="101"/>
      <c r="H43" s="101"/>
      <c r="I43" s="101"/>
      <c r="J43" s="101"/>
      <c r="K43" s="101"/>
      <c r="L43" s="101"/>
      <c r="M43" s="101"/>
      <c r="N43" s="101"/>
      <c r="O43" s="101"/>
      <c r="P43" s="101"/>
      <c r="Q43" s="101"/>
      <c r="R43" s="101"/>
      <c r="S43" s="101"/>
      <c r="T43" s="101"/>
      <c r="U43" s="102"/>
      <c r="V43" s="3"/>
    </row>
    <row r="44" spans="1:22" x14ac:dyDescent="0.25">
      <c r="A44" s="3"/>
      <c r="B44" s="100"/>
      <c r="C44" s="101"/>
      <c r="D44" s="101"/>
      <c r="E44" s="101"/>
      <c r="F44" s="101"/>
      <c r="G44" s="101"/>
      <c r="H44" s="101"/>
      <c r="I44" s="101"/>
      <c r="J44" s="101"/>
      <c r="K44" s="101"/>
      <c r="L44" s="101"/>
      <c r="M44" s="101"/>
      <c r="N44" s="101"/>
      <c r="O44" s="101"/>
      <c r="P44" s="101"/>
      <c r="Q44" s="101"/>
      <c r="R44" s="101"/>
      <c r="S44" s="101"/>
      <c r="T44" s="101"/>
      <c r="U44" s="102"/>
      <c r="V44" s="3"/>
    </row>
    <row r="45" spans="1:22" x14ac:dyDescent="0.25">
      <c r="A45" s="3"/>
      <c r="B45" s="100"/>
      <c r="C45" s="101"/>
      <c r="D45" s="101"/>
      <c r="E45" s="101"/>
      <c r="F45" s="101"/>
      <c r="G45" s="101"/>
      <c r="H45" s="101"/>
      <c r="I45" s="101"/>
      <c r="J45" s="101"/>
      <c r="K45" s="101"/>
      <c r="L45" s="101"/>
      <c r="M45" s="101"/>
      <c r="N45" s="101"/>
      <c r="O45" s="101"/>
      <c r="P45" s="101"/>
      <c r="Q45" s="101"/>
      <c r="R45" s="101"/>
      <c r="S45" s="101"/>
      <c r="T45" s="101"/>
      <c r="U45" s="102"/>
      <c r="V45" s="3"/>
    </row>
    <row r="46" spans="1:22" x14ac:dyDescent="0.25">
      <c r="A46" s="3"/>
      <c r="B46" s="100"/>
      <c r="C46" s="101"/>
      <c r="D46" s="101"/>
      <c r="E46" s="101"/>
      <c r="F46" s="101"/>
      <c r="G46" s="101"/>
      <c r="H46" s="101"/>
      <c r="I46" s="101"/>
      <c r="J46" s="101"/>
      <c r="K46" s="101"/>
      <c r="L46" s="101"/>
      <c r="M46" s="101"/>
      <c r="N46" s="101"/>
      <c r="O46" s="101"/>
      <c r="P46" s="101"/>
      <c r="Q46" s="101"/>
      <c r="R46" s="101"/>
      <c r="S46" s="101"/>
      <c r="T46" s="101"/>
      <c r="U46" s="102"/>
      <c r="V46" s="3"/>
    </row>
    <row r="47" spans="1:22" x14ac:dyDescent="0.25">
      <c r="A47" s="3"/>
      <c r="B47" s="103"/>
      <c r="C47" s="104"/>
      <c r="D47" s="104"/>
      <c r="E47" s="104"/>
      <c r="F47" s="104"/>
      <c r="G47" s="104"/>
      <c r="H47" s="104"/>
      <c r="I47" s="104"/>
      <c r="J47" s="104"/>
      <c r="K47" s="104"/>
      <c r="L47" s="104"/>
      <c r="M47" s="104"/>
      <c r="N47" s="104"/>
      <c r="O47" s="104"/>
      <c r="P47" s="104"/>
      <c r="Q47" s="104"/>
      <c r="R47" s="104"/>
      <c r="S47" s="104"/>
      <c r="T47" s="104"/>
      <c r="U47" s="105"/>
      <c r="V47" s="3"/>
    </row>
    <row r="48" spans="1:22" x14ac:dyDescent="0.25">
      <c r="A48" s="3"/>
      <c r="B48" s="3"/>
      <c r="C48" s="3"/>
      <c r="D48" s="3"/>
      <c r="E48" s="3"/>
      <c r="F48" s="3"/>
      <c r="G48" s="3"/>
      <c r="H48" s="3"/>
      <c r="I48" s="3"/>
      <c r="J48" s="3"/>
      <c r="K48" s="3"/>
      <c r="L48" s="3"/>
      <c r="M48" s="3"/>
      <c r="N48" s="3"/>
      <c r="O48" s="3"/>
      <c r="P48" s="3"/>
      <c r="Q48" s="3"/>
      <c r="R48" s="3"/>
      <c r="S48" s="3"/>
      <c r="T48" s="3"/>
      <c r="U48" s="3"/>
      <c r="V48" s="3"/>
    </row>
    <row r="49" spans="1:22" ht="15.75" x14ac:dyDescent="0.25">
      <c r="A49" s="3"/>
      <c r="B49" s="5" t="s">
        <v>275</v>
      </c>
      <c r="C49" s="45"/>
      <c r="D49" s="45"/>
      <c r="E49" s="42"/>
      <c r="F49" s="42"/>
      <c r="G49" s="43"/>
      <c r="H49" s="42"/>
      <c r="I49" s="42"/>
      <c r="J49" s="42"/>
      <c r="K49" s="42"/>
      <c r="L49" s="42"/>
      <c r="M49" s="42"/>
      <c r="N49" s="43"/>
      <c r="O49" s="8"/>
      <c r="P49" s="8"/>
      <c r="Q49" s="43"/>
      <c r="R49" s="43"/>
      <c r="S49" s="43"/>
      <c r="T49" s="43"/>
      <c r="U49" s="43"/>
      <c r="V49" s="3"/>
    </row>
    <row r="50" spans="1:22" ht="6" customHeight="1" x14ac:dyDescent="0.25">
      <c r="A50" s="3"/>
      <c r="B50" s="3"/>
      <c r="C50" s="3"/>
      <c r="D50" s="3"/>
      <c r="E50" s="3"/>
      <c r="F50" s="3"/>
      <c r="G50" s="3"/>
      <c r="H50" s="3"/>
      <c r="I50" s="3"/>
      <c r="J50" s="3"/>
      <c r="K50" s="3"/>
      <c r="L50" s="3"/>
      <c r="M50" s="3"/>
      <c r="N50" s="3"/>
      <c r="O50" s="3"/>
      <c r="P50" s="3"/>
      <c r="Q50" s="3"/>
      <c r="R50" s="3"/>
      <c r="S50" s="3"/>
      <c r="T50" s="3"/>
      <c r="U50" s="3"/>
      <c r="V50" s="3"/>
    </row>
    <row r="51" spans="1:22" x14ac:dyDescent="0.25">
      <c r="A51" s="3"/>
      <c r="B51" s="43" t="s">
        <v>118</v>
      </c>
      <c r="C51" s="3"/>
      <c r="D51" s="3"/>
      <c r="E51" s="53">
        <v>5</v>
      </c>
      <c r="F51" s="3"/>
      <c r="G51" s="3"/>
      <c r="H51" s="3"/>
      <c r="I51" s="3"/>
      <c r="J51" s="3"/>
      <c r="K51" s="3"/>
      <c r="L51" s="3"/>
      <c r="M51" s="3"/>
      <c r="N51" s="3"/>
      <c r="O51" s="3"/>
      <c r="P51" s="3"/>
      <c r="Q51" s="3"/>
      <c r="R51" s="3"/>
      <c r="S51" s="3"/>
      <c r="T51" s="3"/>
      <c r="U51" s="3"/>
      <c r="V51" s="3"/>
    </row>
    <row r="52" spans="1:22" ht="6" customHeight="1" x14ac:dyDescent="0.25">
      <c r="A52" s="3"/>
      <c r="B52" s="3"/>
      <c r="C52" s="3"/>
      <c r="D52" s="3"/>
      <c r="E52" s="3"/>
      <c r="F52" s="3"/>
      <c r="G52" s="3"/>
      <c r="H52" s="3"/>
      <c r="I52" s="3"/>
      <c r="J52" s="3"/>
      <c r="K52" s="3"/>
      <c r="L52" s="3"/>
      <c r="M52" s="3"/>
      <c r="N52" s="3"/>
      <c r="O52" s="3"/>
      <c r="P52" s="3"/>
      <c r="Q52" s="3"/>
      <c r="R52" s="3"/>
      <c r="S52" s="3"/>
      <c r="T52" s="3"/>
      <c r="U52" s="3"/>
      <c r="V52" s="3"/>
    </row>
    <row r="53" spans="1:22" x14ac:dyDescent="0.25">
      <c r="A53" s="3"/>
      <c r="B53" s="107" t="str">
        <f>IF(E51="","",LOOKUP('Pg8'!E51,Níveis!B117:C121))</f>
        <v>Existe Fundo Estadual de Recursos Hídrico previsto em lei, já devidamente regulamentado, operando regularmente, e a aplicação dos seus recursos está devidamente articulada com os demais processos e instrumentos de gestão sob responsabilidade do sistema estadual de recursos hídricos.</v>
      </c>
      <c r="C53" s="108"/>
      <c r="D53" s="108"/>
      <c r="E53" s="108"/>
      <c r="F53" s="108"/>
      <c r="G53" s="108"/>
      <c r="H53" s="108"/>
      <c r="I53" s="108"/>
      <c r="J53" s="108"/>
      <c r="K53" s="108"/>
      <c r="L53" s="108"/>
      <c r="M53" s="108"/>
      <c r="N53" s="108"/>
      <c r="O53" s="108"/>
      <c r="P53" s="108"/>
      <c r="Q53" s="108"/>
      <c r="R53" s="108"/>
      <c r="S53" s="108"/>
      <c r="T53" s="108"/>
      <c r="U53" s="109"/>
      <c r="V53" s="3"/>
    </row>
    <row r="54" spans="1:22" x14ac:dyDescent="0.25">
      <c r="A54" s="3"/>
      <c r="B54" s="110"/>
      <c r="C54" s="111"/>
      <c r="D54" s="111"/>
      <c r="E54" s="111"/>
      <c r="F54" s="111"/>
      <c r="G54" s="111"/>
      <c r="H54" s="111"/>
      <c r="I54" s="111"/>
      <c r="J54" s="111"/>
      <c r="K54" s="111"/>
      <c r="L54" s="111"/>
      <c r="M54" s="111"/>
      <c r="N54" s="111"/>
      <c r="O54" s="111"/>
      <c r="P54" s="111"/>
      <c r="Q54" s="111"/>
      <c r="R54" s="111"/>
      <c r="S54" s="111"/>
      <c r="T54" s="111"/>
      <c r="U54" s="112"/>
      <c r="V54" s="3"/>
    </row>
    <row r="55" spans="1:22" x14ac:dyDescent="0.25">
      <c r="A55" s="3"/>
      <c r="B55" s="113"/>
      <c r="C55" s="114"/>
      <c r="D55" s="114"/>
      <c r="E55" s="114"/>
      <c r="F55" s="114"/>
      <c r="G55" s="114"/>
      <c r="H55" s="114"/>
      <c r="I55" s="114"/>
      <c r="J55" s="114"/>
      <c r="K55" s="114"/>
      <c r="L55" s="114"/>
      <c r="M55" s="114"/>
      <c r="N55" s="114"/>
      <c r="O55" s="114"/>
      <c r="P55" s="114"/>
      <c r="Q55" s="114"/>
      <c r="R55" s="114"/>
      <c r="S55" s="114"/>
      <c r="T55" s="114"/>
      <c r="U55" s="115"/>
      <c r="V55" s="3"/>
    </row>
    <row r="56" spans="1:22" ht="6" customHeight="1" x14ac:dyDescent="0.25">
      <c r="A56" s="3"/>
      <c r="B56" s="3"/>
      <c r="C56" s="3"/>
      <c r="D56" s="3"/>
      <c r="E56" s="3"/>
      <c r="F56" s="3"/>
      <c r="G56" s="3"/>
      <c r="H56" s="3"/>
      <c r="I56" s="3"/>
      <c r="J56" s="3"/>
      <c r="K56" s="3"/>
      <c r="L56" s="3"/>
      <c r="M56" s="3"/>
      <c r="N56" s="3"/>
      <c r="O56" s="3"/>
      <c r="P56" s="3"/>
      <c r="Q56" s="3"/>
      <c r="R56" s="3"/>
      <c r="S56" s="3"/>
      <c r="T56" s="3"/>
      <c r="U56" s="3"/>
      <c r="V56" s="3"/>
    </row>
    <row r="57" spans="1:22" x14ac:dyDescent="0.25">
      <c r="A57" s="3"/>
      <c r="B57" s="44" t="s">
        <v>250</v>
      </c>
      <c r="C57" s="3"/>
      <c r="D57" s="3"/>
      <c r="E57" s="3"/>
      <c r="F57" s="3"/>
      <c r="G57" s="3"/>
      <c r="H57" s="3"/>
      <c r="I57" s="3"/>
      <c r="J57" s="3"/>
      <c r="K57" s="3"/>
      <c r="L57" s="3"/>
      <c r="M57" s="3"/>
      <c r="N57" s="3"/>
      <c r="O57" s="3"/>
      <c r="P57" s="3"/>
      <c r="Q57" s="3"/>
      <c r="R57" s="3"/>
      <c r="S57" s="3"/>
      <c r="T57" s="3"/>
      <c r="U57" s="3"/>
      <c r="V57" s="3"/>
    </row>
    <row r="58" spans="1:22" ht="6" customHeight="1" x14ac:dyDescent="0.25">
      <c r="A58" s="3"/>
      <c r="B58" s="3"/>
      <c r="C58" s="3"/>
      <c r="D58" s="3"/>
      <c r="E58" s="3"/>
      <c r="F58" s="3"/>
      <c r="G58" s="3"/>
      <c r="H58" s="3"/>
      <c r="I58" s="3"/>
      <c r="J58" s="3"/>
      <c r="K58" s="3"/>
      <c r="L58" s="3"/>
      <c r="M58" s="3"/>
      <c r="N58" s="3"/>
      <c r="O58" s="3"/>
      <c r="P58" s="3"/>
      <c r="Q58" s="3"/>
      <c r="R58" s="3"/>
      <c r="S58" s="3"/>
      <c r="T58" s="3"/>
      <c r="U58" s="3"/>
      <c r="V58" s="3"/>
    </row>
    <row r="59" spans="1:22" x14ac:dyDescent="0.25">
      <c r="A59" s="3"/>
      <c r="B59" s="97" t="s">
        <v>392</v>
      </c>
      <c r="C59" s="98"/>
      <c r="D59" s="98"/>
      <c r="E59" s="98"/>
      <c r="F59" s="98"/>
      <c r="G59" s="98"/>
      <c r="H59" s="98"/>
      <c r="I59" s="98"/>
      <c r="J59" s="98"/>
      <c r="K59" s="98"/>
      <c r="L59" s="98"/>
      <c r="M59" s="98"/>
      <c r="N59" s="98"/>
      <c r="O59" s="98"/>
      <c r="P59" s="98"/>
      <c r="Q59" s="98"/>
      <c r="R59" s="98"/>
      <c r="S59" s="98"/>
      <c r="T59" s="98"/>
      <c r="U59" s="99"/>
      <c r="V59" s="3"/>
    </row>
    <row r="60" spans="1:22" x14ac:dyDescent="0.25">
      <c r="A60" s="3"/>
      <c r="B60" s="100"/>
      <c r="C60" s="101"/>
      <c r="D60" s="101"/>
      <c r="E60" s="101"/>
      <c r="F60" s="101"/>
      <c r="G60" s="101"/>
      <c r="H60" s="101"/>
      <c r="I60" s="101"/>
      <c r="J60" s="101"/>
      <c r="K60" s="101"/>
      <c r="L60" s="101"/>
      <c r="M60" s="101"/>
      <c r="N60" s="101"/>
      <c r="O60" s="101"/>
      <c r="P60" s="101"/>
      <c r="Q60" s="101"/>
      <c r="R60" s="101"/>
      <c r="S60" s="101"/>
      <c r="T60" s="101"/>
      <c r="U60" s="102"/>
      <c r="V60" s="3"/>
    </row>
    <row r="61" spans="1:22" x14ac:dyDescent="0.25">
      <c r="A61" s="3"/>
      <c r="B61" s="100"/>
      <c r="C61" s="101"/>
      <c r="D61" s="101"/>
      <c r="E61" s="101"/>
      <c r="F61" s="101"/>
      <c r="G61" s="101"/>
      <c r="H61" s="101"/>
      <c r="I61" s="101"/>
      <c r="J61" s="101"/>
      <c r="K61" s="101"/>
      <c r="L61" s="101"/>
      <c r="M61" s="101"/>
      <c r="N61" s="101"/>
      <c r="O61" s="101"/>
      <c r="P61" s="101"/>
      <c r="Q61" s="101"/>
      <c r="R61" s="101"/>
      <c r="S61" s="101"/>
      <c r="T61" s="101"/>
      <c r="U61" s="102"/>
      <c r="V61" s="3"/>
    </row>
    <row r="62" spans="1:22" x14ac:dyDescent="0.25">
      <c r="A62" s="3"/>
      <c r="B62" s="100"/>
      <c r="C62" s="101"/>
      <c r="D62" s="101"/>
      <c r="E62" s="101"/>
      <c r="F62" s="101"/>
      <c r="G62" s="101"/>
      <c r="H62" s="101"/>
      <c r="I62" s="101"/>
      <c r="J62" s="101"/>
      <c r="K62" s="101"/>
      <c r="L62" s="101"/>
      <c r="M62" s="101"/>
      <c r="N62" s="101"/>
      <c r="O62" s="101"/>
      <c r="P62" s="101"/>
      <c r="Q62" s="101"/>
      <c r="R62" s="101"/>
      <c r="S62" s="101"/>
      <c r="T62" s="101"/>
      <c r="U62" s="102"/>
      <c r="V62" s="3"/>
    </row>
    <row r="63" spans="1:22" x14ac:dyDescent="0.25">
      <c r="A63" s="3"/>
      <c r="B63" s="100"/>
      <c r="C63" s="101"/>
      <c r="D63" s="101"/>
      <c r="E63" s="101"/>
      <c r="F63" s="101"/>
      <c r="G63" s="101"/>
      <c r="H63" s="101"/>
      <c r="I63" s="101"/>
      <c r="J63" s="101"/>
      <c r="K63" s="101"/>
      <c r="L63" s="101"/>
      <c r="M63" s="101"/>
      <c r="N63" s="101"/>
      <c r="O63" s="101"/>
      <c r="P63" s="101"/>
      <c r="Q63" s="101"/>
      <c r="R63" s="101"/>
      <c r="S63" s="101"/>
      <c r="T63" s="101"/>
      <c r="U63" s="102"/>
      <c r="V63" s="3"/>
    </row>
    <row r="64" spans="1:22" x14ac:dyDescent="0.25">
      <c r="A64" s="3"/>
      <c r="B64" s="100"/>
      <c r="C64" s="101"/>
      <c r="D64" s="101"/>
      <c r="E64" s="101"/>
      <c r="F64" s="101"/>
      <c r="G64" s="101"/>
      <c r="H64" s="101"/>
      <c r="I64" s="101"/>
      <c r="J64" s="101"/>
      <c r="K64" s="101"/>
      <c r="L64" s="101"/>
      <c r="M64" s="101"/>
      <c r="N64" s="101"/>
      <c r="O64" s="101"/>
      <c r="P64" s="101"/>
      <c r="Q64" s="101"/>
      <c r="R64" s="101"/>
      <c r="S64" s="101"/>
      <c r="T64" s="101"/>
      <c r="U64" s="102"/>
      <c r="V64" s="3"/>
    </row>
    <row r="65" spans="1:22" x14ac:dyDescent="0.25">
      <c r="A65" s="3"/>
      <c r="B65" s="100"/>
      <c r="C65" s="101"/>
      <c r="D65" s="101"/>
      <c r="E65" s="101"/>
      <c r="F65" s="101"/>
      <c r="G65" s="101"/>
      <c r="H65" s="101"/>
      <c r="I65" s="101"/>
      <c r="J65" s="101"/>
      <c r="K65" s="101"/>
      <c r="L65" s="101"/>
      <c r="M65" s="101"/>
      <c r="N65" s="101"/>
      <c r="O65" s="101"/>
      <c r="P65" s="101"/>
      <c r="Q65" s="101"/>
      <c r="R65" s="101"/>
      <c r="S65" s="101"/>
      <c r="T65" s="101"/>
      <c r="U65" s="102"/>
      <c r="V65" s="3"/>
    </row>
    <row r="66" spans="1:22" x14ac:dyDescent="0.25">
      <c r="A66" s="3"/>
      <c r="B66" s="100"/>
      <c r="C66" s="101"/>
      <c r="D66" s="101"/>
      <c r="E66" s="101"/>
      <c r="F66" s="101"/>
      <c r="G66" s="101"/>
      <c r="H66" s="101"/>
      <c r="I66" s="101"/>
      <c r="J66" s="101"/>
      <c r="K66" s="101"/>
      <c r="L66" s="101"/>
      <c r="M66" s="101"/>
      <c r="N66" s="101"/>
      <c r="O66" s="101"/>
      <c r="P66" s="101"/>
      <c r="Q66" s="101"/>
      <c r="R66" s="101"/>
      <c r="S66" s="101"/>
      <c r="T66" s="101"/>
      <c r="U66" s="102"/>
      <c r="V66" s="3"/>
    </row>
    <row r="67" spans="1:22" x14ac:dyDescent="0.25">
      <c r="A67" s="3"/>
      <c r="B67" s="103"/>
      <c r="C67" s="104"/>
      <c r="D67" s="104"/>
      <c r="E67" s="104"/>
      <c r="F67" s="104"/>
      <c r="G67" s="104"/>
      <c r="H67" s="104"/>
      <c r="I67" s="104"/>
      <c r="J67" s="104"/>
      <c r="K67" s="104"/>
      <c r="L67" s="104"/>
      <c r="M67" s="104"/>
      <c r="N67" s="104"/>
      <c r="O67" s="104"/>
      <c r="P67" s="104"/>
      <c r="Q67" s="104"/>
      <c r="R67" s="104"/>
      <c r="S67" s="104"/>
      <c r="T67" s="104"/>
      <c r="U67" s="105"/>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ht="15.75" x14ac:dyDescent="0.25">
      <c r="A69" s="3"/>
      <c r="B69" s="5" t="s">
        <v>276</v>
      </c>
      <c r="C69" s="45"/>
      <c r="D69" s="45"/>
      <c r="E69" s="42"/>
      <c r="F69" s="42"/>
      <c r="G69" s="43"/>
      <c r="H69" s="42"/>
      <c r="I69" s="42"/>
      <c r="J69" s="42"/>
      <c r="K69" s="42"/>
      <c r="L69" s="42"/>
      <c r="M69" s="42"/>
      <c r="N69" s="43"/>
      <c r="O69" s="8"/>
      <c r="P69" s="8"/>
      <c r="Q69" s="43"/>
      <c r="R69" s="43"/>
      <c r="S69" s="43"/>
      <c r="T69" s="43"/>
      <c r="U69" s="43"/>
      <c r="V69" s="3"/>
    </row>
    <row r="70" spans="1:22" ht="6" customHeight="1"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43" t="s">
        <v>118</v>
      </c>
      <c r="C71" s="3"/>
      <c r="D71" s="3"/>
      <c r="E71" s="53">
        <v>3</v>
      </c>
      <c r="F71" s="3"/>
      <c r="G71" s="3"/>
      <c r="H71" s="3"/>
      <c r="I71" s="3"/>
      <c r="J71" s="3"/>
      <c r="K71" s="3"/>
      <c r="L71" s="3"/>
      <c r="M71" s="3"/>
      <c r="N71" s="3"/>
      <c r="O71" s="3"/>
      <c r="P71" s="3"/>
      <c r="Q71" s="3"/>
      <c r="R71" s="3"/>
      <c r="S71" s="3"/>
      <c r="T71" s="3"/>
      <c r="U71" s="3"/>
      <c r="V71" s="3"/>
    </row>
    <row r="72" spans="1:22" ht="6" customHeight="1"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107" t="str">
        <f>IF(E71="","",LOOKUP('Pg8'!E71,Níveis!B122:C124))</f>
        <v>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v>
      </c>
      <c r="C73" s="108"/>
      <c r="D73" s="108"/>
      <c r="E73" s="108"/>
      <c r="F73" s="108"/>
      <c r="G73" s="108"/>
      <c r="H73" s="108"/>
      <c r="I73" s="108"/>
      <c r="J73" s="108"/>
      <c r="K73" s="108"/>
      <c r="L73" s="108"/>
      <c r="M73" s="108"/>
      <c r="N73" s="108"/>
      <c r="O73" s="108"/>
      <c r="P73" s="108"/>
      <c r="Q73" s="108"/>
      <c r="R73" s="108"/>
      <c r="S73" s="108"/>
      <c r="T73" s="108"/>
      <c r="U73" s="109"/>
      <c r="V73" s="3"/>
    </row>
    <row r="74" spans="1:22" x14ac:dyDescent="0.25">
      <c r="A74" s="3"/>
      <c r="B74" s="110"/>
      <c r="C74" s="111"/>
      <c r="D74" s="111"/>
      <c r="E74" s="111"/>
      <c r="F74" s="111"/>
      <c r="G74" s="111"/>
      <c r="H74" s="111"/>
      <c r="I74" s="111"/>
      <c r="J74" s="111"/>
      <c r="K74" s="111"/>
      <c r="L74" s="111"/>
      <c r="M74" s="111"/>
      <c r="N74" s="111"/>
      <c r="O74" s="111"/>
      <c r="P74" s="111"/>
      <c r="Q74" s="111"/>
      <c r="R74" s="111"/>
      <c r="S74" s="111"/>
      <c r="T74" s="111"/>
      <c r="U74" s="112"/>
      <c r="V74" s="3"/>
    </row>
    <row r="75" spans="1:22" x14ac:dyDescent="0.25">
      <c r="A75" s="3"/>
      <c r="B75" s="113"/>
      <c r="C75" s="114"/>
      <c r="D75" s="114"/>
      <c r="E75" s="114"/>
      <c r="F75" s="114"/>
      <c r="G75" s="114"/>
      <c r="H75" s="114"/>
      <c r="I75" s="114"/>
      <c r="J75" s="114"/>
      <c r="K75" s="114"/>
      <c r="L75" s="114"/>
      <c r="M75" s="114"/>
      <c r="N75" s="114"/>
      <c r="O75" s="114"/>
      <c r="P75" s="114"/>
      <c r="Q75" s="114"/>
      <c r="R75" s="114"/>
      <c r="S75" s="114"/>
      <c r="T75" s="114"/>
      <c r="U75" s="115"/>
      <c r="V75" s="3"/>
    </row>
    <row r="76" spans="1:22" ht="6" customHeight="1"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44" t="s">
        <v>250</v>
      </c>
      <c r="C77" s="3"/>
      <c r="D77" s="3"/>
      <c r="E77" s="3"/>
      <c r="F77" s="3"/>
      <c r="G77" s="3"/>
      <c r="H77" s="3"/>
      <c r="I77" s="3"/>
      <c r="J77" s="3"/>
      <c r="K77" s="3"/>
      <c r="L77" s="3"/>
      <c r="M77" s="3"/>
      <c r="N77" s="3"/>
      <c r="O77" s="3"/>
      <c r="P77" s="3"/>
      <c r="Q77" s="3"/>
      <c r="R77" s="3"/>
      <c r="S77" s="3"/>
      <c r="T77" s="3"/>
      <c r="U77" s="3"/>
      <c r="V77" s="3"/>
    </row>
    <row r="78" spans="1:22" ht="6" customHeight="1"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97" t="s">
        <v>381</v>
      </c>
      <c r="C79" s="98"/>
      <c r="D79" s="98"/>
      <c r="E79" s="98"/>
      <c r="F79" s="98"/>
      <c r="G79" s="98"/>
      <c r="H79" s="98"/>
      <c r="I79" s="98"/>
      <c r="J79" s="98"/>
      <c r="K79" s="98"/>
      <c r="L79" s="98"/>
      <c r="M79" s="98"/>
      <c r="N79" s="98"/>
      <c r="O79" s="98"/>
      <c r="P79" s="98"/>
      <c r="Q79" s="98"/>
      <c r="R79" s="98"/>
      <c r="S79" s="98"/>
      <c r="T79" s="98"/>
      <c r="U79" s="99"/>
      <c r="V79" s="3"/>
    </row>
    <row r="80" spans="1:22" x14ac:dyDescent="0.25">
      <c r="A80" s="3"/>
      <c r="B80" s="100"/>
      <c r="C80" s="101"/>
      <c r="D80" s="101"/>
      <c r="E80" s="101"/>
      <c r="F80" s="101"/>
      <c r="G80" s="101"/>
      <c r="H80" s="101"/>
      <c r="I80" s="101"/>
      <c r="J80" s="101"/>
      <c r="K80" s="101"/>
      <c r="L80" s="101"/>
      <c r="M80" s="101"/>
      <c r="N80" s="101"/>
      <c r="O80" s="101"/>
      <c r="P80" s="101"/>
      <c r="Q80" s="101"/>
      <c r="R80" s="101"/>
      <c r="S80" s="101"/>
      <c r="T80" s="101"/>
      <c r="U80" s="102"/>
      <c r="V80" s="3"/>
    </row>
    <row r="81" spans="1:22" x14ac:dyDescent="0.25">
      <c r="A81" s="3"/>
      <c r="B81" s="100"/>
      <c r="C81" s="101"/>
      <c r="D81" s="101"/>
      <c r="E81" s="101"/>
      <c r="F81" s="101"/>
      <c r="G81" s="101"/>
      <c r="H81" s="101"/>
      <c r="I81" s="101"/>
      <c r="J81" s="101"/>
      <c r="K81" s="101"/>
      <c r="L81" s="101"/>
      <c r="M81" s="101"/>
      <c r="N81" s="101"/>
      <c r="O81" s="101"/>
      <c r="P81" s="101"/>
      <c r="Q81" s="101"/>
      <c r="R81" s="101"/>
      <c r="S81" s="101"/>
      <c r="T81" s="101"/>
      <c r="U81" s="102"/>
      <c r="V81" s="3"/>
    </row>
    <row r="82" spans="1:22" x14ac:dyDescent="0.25">
      <c r="A82" s="3"/>
      <c r="B82" s="100"/>
      <c r="C82" s="101"/>
      <c r="D82" s="101"/>
      <c r="E82" s="101"/>
      <c r="F82" s="101"/>
      <c r="G82" s="101"/>
      <c r="H82" s="101"/>
      <c r="I82" s="101"/>
      <c r="J82" s="101"/>
      <c r="K82" s="101"/>
      <c r="L82" s="101"/>
      <c r="M82" s="101"/>
      <c r="N82" s="101"/>
      <c r="O82" s="101"/>
      <c r="P82" s="101"/>
      <c r="Q82" s="101"/>
      <c r="R82" s="101"/>
      <c r="S82" s="101"/>
      <c r="T82" s="101"/>
      <c r="U82" s="102"/>
      <c r="V82" s="3"/>
    </row>
    <row r="83" spans="1:22" x14ac:dyDescent="0.25">
      <c r="A83" s="3"/>
      <c r="B83" s="100"/>
      <c r="C83" s="101"/>
      <c r="D83" s="101"/>
      <c r="E83" s="101"/>
      <c r="F83" s="101"/>
      <c r="G83" s="101"/>
      <c r="H83" s="101"/>
      <c r="I83" s="101"/>
      <c r="J83" s="101"/>
      <c r="K83" s="101"/>
      <c r="L83" s="101"/>
      <c r="M83" s="101"/>
      <c r="N83" s="101"/>
      <c r="O83" s="101"/>
      <c r="P83" s="101"/>
      <c r="Q83" s="101"/>
      <c r="R83" s="101"/>
      <c r="S83" s="101"/>
      <c r="T83" s="101"/>
      <c r="U83" s="102"/>
      <c r="V83" s="3"/>
    </row>
    <row r="84" spans="1:22" x14ac:dyDescent="0.25">
      <c r="A84" s="3"/>
      <c r="B84" s="100"/>
      <c r="C84" s="101"/>
      <c r="D84" s="101"/>
      <c r="E84" s="101"/>
      <c r="F84" s="101"/>
      <c r="G84" s="101"/>
      <c r="H84" s="101"/>
      <c r="I84" s="101"/>
      <c r="J84" s="101"/>
      <c r="K84" s="101"/>
      <c r="L84" s="101"/>
      <c r="M84" s="101"/>
      <c r="N84" s="101"/>
      <c r="O84" s="101"/>
      <c r="P84" s="101"/>
      <c r="Q84" s="101"/>
      <c r="R84" s="101"/>
      <c r="S84" s="101"/>
      <c r="T84" s="101"/>
      <c r="U84" s="102"/>
      <c r="V84" s="3"/>
    </row>
    <row r="85" spans="1:22" x14ac:dyDescent="0.25">
      <c r="A85" s="3"/>
      <c r="B85" s="100"/>
      <c r="C85" s="101"/>
      <c r="D85" s="101"/>
      <c r="E85" s="101"/>
      <c r="F85" s="101"/>
      <c r="G85" s="101"/>
      <c r="H85" s="101"/>
      <c r="I85" s="101"/>
      <c r="J85" s="101"/>
      <c r="K85" s="101"/>
      <c r="L85" s="101"/>
      <c r="M85" s="101"/>
      <c r="N85" s="101"/>
      <c r="O85" s="101"/>
      <c r="P85" s="101"/>
      <c r="Q85" s="101"/>
      <c r="R85" s="101"/>
      <c r="S85" s="101"/>
      <c r="T85" s="101"/>
      <c r="U85" s="102"/>
      <c r="V85" s="3"/>
    </row>
    <row r="86" spans="1:22" x14ac:dyDescent="0.25">
      <c r="A86" s="3"/>
      <c r="B86" s="100"/>
      <c r="C86" s="101"/>
      <c r="D86" s="101"/>
      <c r="E86" s="101"/>
      <c r="F86" s="101"/>
      <c r="G86" s="101"/>
      <c r="H86" s="101"/>
      <c r="I86" s="101"/>
      <c r="J86" s="101"/>
      <c r="K86" s="101"/>
      <c r="L86" s="101"/>
      <c r="M86" s="101"/>
      <c r="N86" s="101"/>
      <c r="O86" s="101"/>
      <c r="P86" s="101"/>
      <c r="Q86" s="101"/>
      <c r="R86" s="101"/>
      <c r="S86" s="101"/>
      <c r="T86" s="101"/>
      <c r="U86" s="102"/>
      <c r="V86" s="3"/>
    </row>
    <row r="87" spans="1:22" x14ac:dyDescent="0.25">
      <c r="A87" s="3"/>
      <c r="B87" s="103"/>
      <c r="C87" s="104"/>
      <c r="D87" s="104"/>
      <c r="E87" s="104"/>
      <c r="F87" s="104"/>
      <c r="G87" s="104"/>
      <c r="H87" s="104"/>
      <c r="I87" s="104"/>
      <c r="J87" s="104"/>
      <c r="K87" s="104"/>
      <c r="L87" s="104"/>
      <c r="M87" s="104"/>
      <c r="N87" s="104"/>
      <c r="O87" s="104"/>
      <c r="P87" s="104"/>
      <c r="Q87" s="104"/>
      <c r="R87" s="104"/>
      <c r="S87" s="104"/>
      <c r="T87" s="104"/>
      <c r="U87" s="105"/>
      <c r="V87" s="3"/>
    </row>
    <row r="88" spans="1:22" x14ac:dyDescent="0.25">
      <c r="A88" s="3"/>
      <c r="B88" s="46"/>
      <c r="C88" s="46"/>
      <c r="D88" s="46"/>
      <c r="E88" s="46"/>
      <c r="F88" s="46"/>
      <c r="G88" s="46"/>
      <c r="H88" s="46"/>
      <c r="I88" s="46"/>
      <c r="J88" s="46"/>
      <c r="K88" s="46"/>
      <c r="L88" s="46"/>
      <c r="M88" s="46"/>
      <c r="N88" s="46"/>
      <c r="O88" s="46"/>
      <c r="P88" s="46"/>
      <c r="Q88" s="46"/>
      <c r="R88" s="46"/>
      <c r="S88" s="46"/>
      <c r="T88" s="46"/>
      <c r="U88" s="46"/>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106"/>
      <c r="C90" s="106"/>
      <c r="D90" s="106"/>
      <c r="E90" s="106"/>
      <c r="F90" s="106"/>
      <c r="G90" s="106"/>
      <c r="H90" s="106"/>
      <c r="I90" s="106"/>
      <c r="J90" s="106"/>
      <c r="K90" s="35"/>
      <c r="L90" s="35"/>
      <c r="M90" s="106"/>
      <c r="N90" s="106"/>
      <c r="O90" s="106"/>
      <c r="P90" s="106"/>
      <c r="Q90" s="106"/>
      <c r="R90" s="106"/>
      <c r="S90" s="106"/>
      <c r="T90" s="106"/>
      <c r="U90" s="106"/>
      <c r="V90" s="3"/>
    </row>
    <row r="91" spans="1:22" x14ac:dyDescent="0.25">
      <c r="A91" s="47" t="s">
        <v>345</v>
      </c>
      <c r="B91" s="1"/>
      <c r="C91" s="1"/>
      <c r="D91" s="1"/>
      <c r="E91" s="1"/>
      <c r="F91" s="1"/>
      <c r="G91" s="1"/>
      <c r="H91" s="1"/>
      <c r="I91" s="1"/>
      <c r="J91" s="1"/>
      <c r="K91" s="1"/>
      <c r="L91" s="1"/>
      <c r="M91" s="1"/>
      <c r="N91" s="1"/>
      <c r="O91" s="1"/>
      <c r="P91" s="1"/>
      <c r="Q91" s="1"/>
      <c r="R91" s="1"/>
      <c r="S91" s="1"/>
      <c r="T91" s="1"/>
      <c r="U91" s="1"/>
      <c r="V91" s="1"/>
    </row>
    <row r="92" spans="1:22" x14ac:dyDescent="0.25">
      <c r="A92" s="1"/>
      <c r="B92" s="1"/>
      <c r="C92" s="1"/>
      <c r="D92" s="1"/>
      <c r="E92" s="1"/>
      <c r="F92" s="1"/>
      <c r="G92" s="1"/>
      <c r="H92" s="1"/>
      <c r="I92" s="1"/>
      <c r="J92" s="1"/>
      <c r="K92" s="1"/>
      <c r="L92" s="1"/>
      <c r="M92" s="1"/>
      <c r="N92" s="1"/>
      <c r="O92" s="1"/>
      <c r="P92" s="1"/>
      <c r="Q92" s="1"/>
      <c r="R92" s="1"/>
      <c r="S92" s="1"/>
      <c r="T92" s="1"/>
      <c r="U92" s="1"/>
      <c r="V92" s="1"/>
    </row>
    <row r="93" spans="1:22" x14ac:dyDescent="0.25">
      <c r="A93" s="1"/>
      <c r="B93" s="1"/>
      <c r="C93" s="1"/>
      <c r="D93" s="1"/>
      <c r="E93" s="1"/>
      <c r="F93" s="1"/>
      <c r="G93" s="1"/>
      <c r="H93" s="1"/>
      <c r="I93" s="1"/>
      <c r="J93" s="1"/>
      <c r="K93" s="1"/>
      <c r="L93" s="1"/>
      <c r="M93" s="1"/>
      <c r="N93" s="1"/>
      <c r="O93" s="1"/>
      <c r="P93" s="1"/>
      <c r="Q93" s="1"/>
      <c r="R93" s="1"/>
      <c r="S93" s="1"/>
      <c r="T93" s="1"/>
      <c r="U93" s="1"/>
      <c r="V93" s="1"/>
    </row>
    <row r="94" spans="1:22" x14ac:dyDescent="0.25">
      <c r="A94" s="1"/>
      <c r="B94" s="1"/>
      <c r="C94" s="1"/>
      <c r="D94" s="1"/>
      <c r="E94" s="1"/>
      <c r="F94" s="1"/>
      <c r="G94" s="1"/>
      <c r="H94" s="1"/>
      <c r="I94" s="1"/>
      <c r="J94" s="1"/>
      <c r="K94" s="1"/>
      <c r="L94" s="1"/>
      <c r="M94" s="1"/>
      <c r="N94" s="1"/>
      <c r="O94" s="1"/>
      <c r="P94" s="1"/>
      <c r="Q94" s="1"/>
      <c r="R94" s="1"/>
      <c r="S94" s="1"/>
      <c r="T94" s="1"/>
      <c r="U94" s="1"/>
      <c r="V94" s="1"/>
    </row>
    <row r="95" spans="1:22" x14ac:dyDescent="0.25">
      <c r="A95" s="1"/>
      <c r="B95" s="1"/>
      <c r="C95" s="1"/>
      <c r="D95" s="1"/>
      <c r="E95" s="1"/>
      <c r="F95" s="1"/>
      <c r="G95" s="1"/>
      <c r="H95" s="1"/>
      <c r="I95" s="1"/>
      <c r="J95" s="1"/>
      <c r="K95" s="1"/>
      <c r="L95" s="1"/>
      <c r="M95" s="1"/>
      <c r="N95" s="1"/>
      <c r="O95" s="1"/>
      <c r="P95" s="1"/>
      <c r="Q95" s="1"/>
      <c r="R95" s="1"/>
      <c r="S95" s="1"/>
      <c r="T95" s="1"/>
      <c r="U95" s="1"/>
      <c r="V95" s="1"/>
    </row>
    <row r="96" spans="1:22" x14ac:dyDescent="0.25">
      <c r="A96" s="1"/>
      <c r="B96" s="1"/>
      <c r="C96" s="1"/>
      <c r="D96" s="1"/>
      <c r="E96" s="1"/>
      <c r="F96" s="1"/>
      <c r="G96" s="1"/>
      <c r="H96" s="1"/>
      <c r="I96" s="1"/>
      <c r="J96" s="1"/>
      <c r="K96" s="1"/>
      <c r="L96" s="1"/>
      <c r="M96" s="1"/>
      <c r="N96" s="1"/>
      <c r="O96" s="1"/>
      <c r="P96" s="1"/>
      <c r="Q96" s="1"/>
      <c r="R96" s="1"/>
      <c r="S96" s="1"/>
      <c r="T96" s="1"/>
      <c r="U96" s="1"/>
      <c r="V96" s="1"/>
    </row>
    <row r="97" spans="1:22" x14ac:dyDescent="0.25">
      <c r="A97" s="1"/>
      <c r="B97" s="1"/>
      <c r="C97" s="1"/>
      <c r="D97" s="1"/>
      <c r="E97" s="1"/>
      <c r="F97" s="1"/>
      <c r="G97" s="1"/>
      <c r="H97" s="1"/>
      <c r="I97" s="1"/>
      <c r="J97" s="1"/>
      <c r="K97" s="1"/>
      <c r="L97" s="1"/>
      <c r="M97" s="1"/>
      <c r="N97" s="1"/>
      <c r="O97" s="1"/>
      <c r="P97" s="1"/>
      <c r="Q97" s="1"/>
      <c r="R97" s="1"/>
      <c r="S97" s="1"/>
      <c r="T97" s="1"/>
      <c r="U97" s="1"/>
      <c r="V97" s="1"/>
    </row>
  </sheetData>
  <sheetProtection algorithmName="SHA-512" hashValue="3V9jddTy9cG61jg9Woh9PA0NqxYO7RW3zYzG06ioJa82dYhHQuRV83zVrOPPcD611zXWCP/nRo3dSs6YiMFoCQ==" saltValue="C7YTlfsFFQEhH5MSMwQKqw==" spinCount="100000" sheet="1" objects="1" scenarios="1"/>
  <mergeCells count="14">
    <mergeCell ref="E2:R3"/>
    <mergeCell ref="E4:R5"/>
    <mergeCell ref="B13:U15"/>
    <mergeCell ref="B19:U27"/>
    <mergeCell ref="B90:J90"/>
    <mergeCell ref="M90:U90"/>
    <mergeCell ref="E6:R7"/>
    <mergeCell ref="B53:U55"/>
    <mergeCell ref="B59:U67"/>
    <mergeCell ref="B73:U75"/>
    <mergeCell ref="B79:U87"/>
    <mergeCell ref="B33:U35"/>
    <mergeCell ref="B39:U47"/>
    <mergeCell ref="S6:U7"/>
  </mergeCells>
  <conditionalFormatting sqref="S6:U7">
    <cfRule type="expression" dxfId="1" priority="1">
      <formula>$S$6&lt;&gt;""</formula>
    </cfRule>
  </conditionalFormatting>
  <dataValidations count="4">
    <dataValidation type="list" allowBlank="1" showInputMessage="1" showErrorMessage="1" sqref="E71 E11">
      <formula1>"1,2,3"</formula1>
    </dataValidation>
    <dataValidation type="textLength" operator="lessThan" showInputMessage="1" showErrorMessage="1" sqref="B19:U27">
      <formula1>1025</formula1>
    </dataValidation>
    <dataValidation type="list" allowBlank="1" showInputMessage="1" showErrorMessage="1" sqref="E31">
      <formula1>"1,2,3,4"</formula1>
    </dataValidation>
    <dataValidation type="list" allowBlank="1" showInputMessage="1" showErrorMessage="1" sqref="E51">
      <formula1>"1,2,3,4,5"</formula1>
    </dataValidation>
  </dataValidations>
  <pageMargins left="0.511811024" right="0.511811024" top="0.78740157499999996" bottom="0.78740157499999996" header="0.31496062000000002" footer="0.31496062000000002"/>
  <pageSetup paperSize="9" scale="6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10</vt:i4>
      </vt:variant>
    </vt:vector>
  </HeadingPairs>
  <TitlesOfParts>
    <vt:vector size="23" baseType="lpstr">
      <vt:lpstr>Inicial</vt:lpstr>
      <vt:lpstr>Pg1</vt:lpstr>
      <vt:lpstr>Pg2</vt:lpstr>
      <vt:lpstr>Pg3</vt:lpstr>
      <vt:lpstr>Pg4</vt:lpstr>
      <vt:lpstr>Pg5</vt:lpstr>
      <vt:lpstr>Pg6</vt:lpstr>
      <vt:lpstr>Pg7</vt:lpstr>
      <vt:lpstr>Pg8</vt:lpstr>
      <vt:lpstr>Resumo</vt:lpstr>
      <vt:lpstr>Níveis</vt:lpstr>
      <vt:lpstr>Níveis por Tipologia</vt:lpstr>
      <vt:lpstr>Variáveis</vt:lpstr>
      <vt:lpstr>Inicial!Area_de_impressao</vt:lpstr>
      <vt:lpstr>'Pg1'!Area_de_impressao</vt:lpstr>
      <vt:lpstr>'Pg2'!Area_de_impressao</vt:lpstr>
      <vt:lpstr>'Pg3'!Area_de_impressao</vt:lpstr>
      <vt:lpstr>'Pg4'!Area_de_impressao</vt:lpstr>
      <vt:lpstr>'Pg5'!Area_de_impressao</vt:lpstr>
      <vt:lpstr>'Pg6'!Area_de_impressao</vt:lpstr>
      <vt:lpstr>'Pg7'!Area_de_impressao</vt:lpstr>
      <vt:lpstr>'Pg8'!Area_de_impressao</vt:lpstr>
      <vt:lpstr>Resumo!Area_de_impressao</vt:lpstr>
    </vt:vector>
  </TitlesOfParts>
  <Company>Agência Nacional de Águas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creator>Paulo Augusto Cunha Libanio</dc:creator>
  <dc:description>Direito Autoral: Agência Nacional de Águas
Desenvolvimento: Paulo Libânio
Para indicar problemas ou sugerir aperfeiçoamentos: paulo.libanio@ana.gov.br</dc:description>
  <cp:lastModifiedBy>Marcia Maria Chaves</cp:lastModifiedBy>
  <cp:lastPrinted>2018-05-29T19:08:44Z</cp:lastPrinted>
  <dcterms:created xsi:type="dcterms:W3CDTF">2012-07-11T13:00:23Z</dcterms:created>
  <dcterms:modified xsi:type="dcterms:W3CDTF">2018-12-12T13:16:42Z</dcterms:modified>
</cp:coreProperties>
</file>