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oficinas\"/>
    </mc:Choice>
  </mc:AlternateContent>
  <bookViews>
    <workbookView xWindow="0" yWindow="0" windowWidth="28800" windowHeight="12435" firstSheet="2" activeTab="6"/>
  </bookViews>
  <sheets>
    <sheet name="CritPad.CritEsp.Ação" sheetId="5" r:id="rId1"/>
    <sheet name="Classificação PRISB" sheetId="2" r:id="rId2"/>
    <sheet name="Classificação Outros" sheetId="3" r:id="rId3"/>
    <sheet name="Classificação Diagnóstico" sheetId="4" r:id="rId4"/>
    <sheet name="CritPad.CritEsp.Ação - notas" sheetId="15" r:id="rId5"/>
    <sheet name="CritPad.CritEsp.Ação - notas2 " sheetId="17" r:id="rId6"/>
    <sheet name="CritPad.CritEsp.Ação - impressã" sheetId="18" r:id="rId7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3" i="15" l="1"/>
  <c r="Q4" i="15"/>
  <c r="Q5" i="15"/>
  <c r="Q6" i="15"/>
  <c r="Q7" i="15"/>
  <c r="Q8" i="15"/>
  <c r="Q9" i="15"/>
  <c r="Q10" i="15"/>
  <c r="Q11" i="15"/>
  <c r="Q12" i="15"/>
  <c r="Q13" i="15"/>
  <c r="Q14" i="15"/>
  <c r="Q15" i="15"/>
  <c r="Q16" i="15"/>
  <c r="Q17" i="15"/>
  <c r="Q18" i="15"/>
  <c r="Q19" i="15"/>
  <c r="Q20" i="15"/>
  <c r="Q21" i="15"/>
  <c r="Q22" i="15"/>
  <c r="Q23" i="15"/>
  <c r="Q24" i="15"/>
  <c r="Q25" i="15"/>
  <c r="Q26" i="15"/>
  <c r="Q27" i="15"/>
  <c r="Q28" i="15"/>
  <c r="Q29" i="15"/>
  <c r="Q30" i="15"/>
  <c r="Q31" i="15"/>
  <c r="Q32" i="15"/>
  <c r="Q33" i="15"/>
  <c r="Q34" i="15"/>
  <c r="Q35" i="15"/>
  <c r="Q36" i="15"/>
  <c r="Q37" i="15"/>
  <c r="Q38" i="15"/>
  <c r="Q39" i="15"/>
  <c r="Q40" i="15"/>
  <c r="Q41" i="15"/>
  <c r="Q42" i="15"/>
  <c r="Q43" i="15"/>
  <c r="Q44" i="15"/>
  <c r="Q45" i="15"/>
  <c r="Q46" i="15"/>
  <c r="Q47" i="15"/>
  <c r="Q48" i="15"/>
  <c r="Q49" i="15"/>
  <c r="Q50" i="15"/>
  <c r="Q51" i="15"/>
  <c r="Q52" i="15"/>
  <c r="Q53" i="15"/>
  <c r="Q54" i="15"/>
  <c r="Q55" i="15"/>
  <c r="Q56" i="15"/>
  <c r="Q57" i="15"/>
  <c r="Q58" i="15"/>
  <c r="Q59" i="15"/>
  <c r="Q60" i="15"/>
  <c r="Q61" i="15"/>
  <c r="Q62" i="15"/>
  <c r="Q63" i="15"/>
  <c r="Q64" i="15"/>
  <c r="Q65" i="15"/>
  <c r="Q66" i="15"/>
  <c r="Q67" i="15"/>
  <c r="Q68" i="15"/>
  <c r="Q69" i="15"/>
  <c r="Q70" i="15"/>
  <c r="Q71" i="15"/>
  <c r="Q72" i="15"/>
  <c r="Q73" i="15"/>
  <c r="Q74" i="15"/>
  <c r="Q75" i="15"/>
  <c r="Q76" i="15"/>
  <c r="Q77" i="15"/>
  <c r="Q78" i="15"/>
  <c r="Q79" i="15"/>
  <c r="Q80" i="15"/>
  <c r="Q81" i="15"/>
  <c r="Q82" i="15"/>
  <c r="Q83" i="15"/>
  <c r="Q84" i="15"/>
  <c r="Q85" i="15"/>
  <c r="Q86" i="15"/>
  <c r="Q87" i="15"/>
  <c r="Q88" i="15"/>
  <c r="Q89" i="15"/>
  <c r="Q90" i="15"/>
  <c r="Q91" i="15"/>
  <c r="Q92" i="15"/>
  <c r="Q93" i="15"/>
  <c r="Q94" i="15"/>
  <c r="Q95" i="15"/>
  <c r="Q96" i="15"/>
  <c r="Q97" i="15"/>
  <c r="Q98" i="15"/>
  <c r="Q99" i="15"/>
  <c r="Q100" i="15"/>
  <c r="Q101" i="15"/>
  <c r="Q102" i="15"/>
  <c r="Q103" i="15"/>
  <c r="Q104" i="15"/>
  <c r="Q105" i="15"/>
  <c r="Q106" i="15"/>
  <c r="Q107" i="15"/>
  <c r="Q108" i="15"/>
  <c r="Q109" i="15"/>
  <c r="Q110" i="15"/>
  <c r="Q111" i="15"/>
  <c r="Q112" i="15"/>
  <c r="Q113" i="15"/>
  <c r="Q114" i="15"/>
  <c r="Q115" i="15"/>
  <c r="Q116" i="15"/>
  <c r="Q117" i="15"/>
  <c r="Q118" i="15"/>
  <c r="Q119" i="15"/>
  <c r="Q120" i="15"/>
  <c r="Q121" i="15"/>
  <c r="Q122" i="15"/>
  <c r="Q123" i="15"/>
  <c r="Q124" i="15"/>
  <c r="Q125" i="15"/>
  <c r="Q126" i="15"/>
  <c r="Q127" i="15"/>
  <c r="Q128" i="15"/>
  <c r="Q129" i="15"/>
  <c r="Q130" i="15"/>
  <c r="Q131" i="15"/>
  <c r="Q132" i="15"/>
  <c r="Q133" i="15"/>
  <c r="Q134" i="15"/>
  <c r="Q135" i="15"/>
  <c r="Q136" i="15"/>
  <c r="Q137" i="15"/>
  <c r="Q138" i="15"/>
  <c r="Q139" i="15"/>
  <c r="Q140" i="15"/>
  <c r="Q141" i="15"/>
  <c r="Q142" i="15"/>
  <c r="Q143" i="15"/>
  <c r="Q144" i="15"/>
  <c r="Q145" i="15"/>
  <c r="Q146" i="15"/>
  <c r="Q147" i="15"/>
  <c r="Q148" i="15"/>
  <c r="Q149" i="15"/>
  <c r="Q150" i="15"/>
  <c r="Q151" i="15"/>
  <c r="Q152" i="15"/>
  <c r="Q153" i="15"/>
  <c r="Q154" i="15"/>
  <c r="Q155" i="15"/>
  <c r="Q156" i="15"/>
  <c r="Q157" i="15"/>
  <c r="Q158" i="15"/>
  <c r="Q159" i="15"/>
  <c r="Q160" i="15"/>
  <c r="Q161" i="15"/>
  <c r="Q162" i="15"/>
  <c r="Q163" i="15"/>
  <c r="Q164" i="15"/>
  <c r="Q165" i="15"/>
  <c r="Q166" i="15"/>
  <c r="Q167" i="15"/>
  <c r="Q168" i="15"/>
  <c r="Q169" i="15"/>
  <c r="Q170" i="15"/>
  <c r="Q171" i="15"/>
  <c r="Q172" i="15"/>
  <c r="Q173" i="15"/>
  <c r="Q174" i="15"/>
  <c r="Q175" i="15"/>
  <c r="Q176" i="15"/>
  <c r="Q177" i="15"/>
  <c r="Q178" i="15"/>
  <c r="Q179" i="15"/>
  <c r="Q180" i="15"/>
  <c r="Q181" i="15"/>
  <c r="Q182" i="15"/>
  <c r="Q183" i="15"/>
  <c r="Q184" i="15"/>
  <c r="Q185" i="15"/>
  <c r="Q186" i="15"/>
  <c r="Q187" i="15"/>
  <c r="Q188" i="15"/>
  <c r="Q189" i="15"/>
  <c r="Q190" i="15"/>
  <c r="Q191" i="15"/>
  <c r="Q192" i="15"/>
  <c r="Q193" i="15"/>
  <c r="Q194" i="15"/>
  <c r="Q195" i="15"/>
  <c r="Q196" i="15"/>
  <c r="Q197" i="15"/>
  <c r="Q198" i="15"/>
  <c r="Q199" i="15"/>
  <c r="Q200" i="15"/>
  <c r="Q201" i="15"/>
  <c r="Q202" i="15"/>
  <c r="Q203" i="15"/>
  <c r="Q204" i="15"/>
  <c r="Q205" i="15"/>
  <c r="Q206" i="15"/>
  <c r="Q207" i="15"/>
  <c r="Q208" i="15"/>
  <c r="Q209" i="15"/>
  <c r="Q210" i="15"/>
  <c r="Q211" i="15"/>
  <c r="Q212" i="15"/>
  <c r="Q213" i="15"/>
  <c r="Q214" i="15"/>
  <c r="Q215" i="15"/>
  <c r="Q216" i="15"/>
  <c r="Q217" i="15"/>
  <c r="Q218" i="15"/>
  <c r="Q219" i="15"/>
  <c r="Q220" i="15"/>
  <c r="Q221" i="15"/>
  <c r="Q222" i="15"/>
  <c r="Q223" i="15"/>
  <c r="Q224" i="15"/>
  <c r="Q225" i="15"/>
  <c r="Q226" i="15"/>
  <c r="Q227" i="15"/>
  <c r="Q2" i="15"/>
  <c r="P3" i="15"/>
  <c r="P4" i="15"/>
  <c r="P5" i="15"/>
  <c r="P6" i="15"/>
  <c r="P7" i="15"/>
  <c r="P8" i="15"/>
  <c r="P9" i="15"/>
  <c r="P10" i="15"/>
  <c r="P11" i="15"/>
  <c r="P12" i="15"/>
  <c r="P13" i="15"/>
  <c r="P14" i="15"/>
  <c r="P15" i="15"/>
  <c r="P16" i="15"/>
  <c r="P17" i="15"/>
  <c r="P18" i="15"/>
  <c r="P19" i="15"/>
  <c r="P20" i="15"/>
  <c r="P21" i="15"/>
  <c r="P22" i="15"/>
  <c r="P23" i="15"/>
  <c r="P24" i="15"/>
  <c r="P25" i="15"/>
  <c r="P26" i="15"/>
  <c r="P27" i="15"/>
  <c r="P28" i="15"/>
  <c r="P29" i="15"/>
  <c r="P30" i="15"/>
  <c r="P31" i="15"/>
  <c r="P32" i="15"/>
  <c r="P33" i="15"/>
  <c r="P34" i="15"/>
  <c r="P35" i="15"/>
  <c r="P36" i="15"/>
  <c r="P37" i="15"/>
  <c r="P38" i="15"/>
  <c r="P39" i="15"/>
  <c r="P40" i="15"/>
  <c r="P41" i="15"/>
  <c r="P42" i="15"/>
  <c r="P43" i="15"/>
  <c r="P44" i="15"/>
  <c r="P45" i="15"/>
  <c r="P46" i="15"/>
  <c r="P47" i="15"/>
  <c r="P48" i="15"/>
  <c r="P49" i="15"/>
  <c r="P50" i="15"/>
  <c r="P51" i="15"/>
  <c r="P52" i="15"/>
  <c r="P53" i="15"/>
  <c r="P54" i="15"/>
  <c r="P55" i="15"/>
  <c r="P56" i="15"/>
  <c r="P57" i="15"/>
  <c r="P58" i="15"/>
  <c r="P59" i="15"/>
  <c r="P60" i="15"/>
  <c r="P61" i="15"/>
  <c r="P62" i="15"/>
  <c r="P63" i="15"/>
  <c r="P64" i="15"/>
  <c r="P65" i="15"/>
  <c r="P66" i="15"/>
  <c r="P67" i="15"/>
  <c r="P68" i="15"/>
  <c r="P69" i="15"/>
  <c r="P70" i="15"/>
  <c r="P71" i="15"/>
  <c r="P72" i="15"/>
  <c r="P73" i="15"/>
  <c r="P74" i="15"/>
  <c r="P75" i="15"/>
  <c r="P76" i="15"/>
  <c r="P77" i="15"/>
  <c r="P78" i="15"/>
  <c r="P79" i="15"/>
  <c r="P80" i="15"/>
  <c r="P81" i="15"/>
  <c r="P82" i="15"/>
  <c r="P83" i="15"/>
  <c r="P84" i="15"/>
  <c r="P85" i="15"/>
  <c r="P86" i="15"/>
  <c r="P87" i="15"/>
  <c r="P88" i="15"/>
  <c r="P89" i="15"/>
  <c r="P90" i="15"/>
  <c r="P91" i="15"/>
  <c r="P92" i="15"/>
  <c r="P93" i="15"/>
  <c r="P94" i="15"/>
  <c r="P95" i="15"/>
  <c r="P96" i="15"/>
  <c r="P97" i="15"/>
  <c r="P98" i="15"/>
  <c r="P99" i="15"/>
  <c r="P100" i="15"/>
  <c r="P101" i="15"/>
  <c r="P102" i="15"/>
  <c r="P103" i="15"/>
  <c r="P104" i="15"/>
  <c r="P105" i="15"/>
  <c r="P106" i="15"/>
  <c r="P107" i="15"/>
  <c r="P108" i="15"/>
  <c r="P109" i="15"/>
  <c r="P110" i="15"/>
  <c r="P111" i="15"/>
  <c r="P112" i="15"/>
  <c r="P113" i="15"/>
  <c r="P114" i="15"/>
  <c r="P115" i="15"/>
  <c r="P116" i="15"/>
  <c r="P117" i="15"/>
  <c r="P118" i="15"/>
  <c r="P119" i="15"/>
  <c r="P120" i="15"/>
  <c r="P121" i="15"/>
  <c r="P122" i="15"/>
  <c r="P123" i="15"/>
  <c r="P124" i="15"/>
  <c r="P125" i="15"/>
  <c r="P126" i="15"/>
  <c r="P127" i="15"/>
  <c r="P128" i="15"/>
  <c r="P129" i="15"/>
  <c r="P130" i="15"/>
  <c r="P131" i="15"/>
  <c r="P132" i="15"/>
  <c r="P133" i="15"/>
  <c r="P134" i="15"/>
  <c r="P135" i="15"/>
  <c r="P136" i="15"/>
  <c r="P137" i="15"/>
  <c r="P138" i="15"/>
  <c r="P139" i="15"/>
  <c r="P140" i="15"/>
  <c r="P141" i="15"/>
  <c r="P142" i="15"/>
  <c r="P143" i="15"/>
  <c r="P144" i="15"/>
  <c r="P145" i="15"/>
  <c r="P146" i="15"/>
  <c r="P147" i="15"/>
  <c r="P148" i="15"/>
  <c r="P149" i="15"/>
  <c r="P150" i="15"/>
  <c r="P151" i="15"/>
  <c r="P152" i="15"/>
  <c r="P153" i="15"/>
  <c r="P154" i="15"/>
  <c r="P155" i="15"/>
  <c r="P156" i="15"/>
  <c r="P157" i="15"/>
  <c r="P158" i="15"/>
  <c r="P159" i="15"/>
  <c r="P160" i="15"/>
  <c r="P161" i="15"/>
  <c r="P162" i="15"/>
  <c r="P163" i="15"/>
  <c r="P164" i="15"/>
  <c r="P165" i="15"/>
  <c r="P166" i="15"/>
  <c r="P167" i="15"/>
  <c r="P168" i="15"/>
  <c r="P169" i="15"/>
  <c r="P170" i="15"/>
  <c r="P171" i="15"/>
  <c r="P172" i="15"/>
  <c r="P173" i="15"/>
  <c r="P174" i="15"/>
  <c r="P175" i="15"/>
  <c r="P176" i="15"/>
  <c r="P177" i="15"/>
  <c r="P178" i="15"/>
  <c r="P179" i="15"/>
  <c r="P180" i="15"/>
  <c r="P181" i="15"/>
  <c r="P182" i="15"/>
  <c r="P183" i="15"/>
  <c r="P184" i="15"/>
  <c r="P185" i="15"/>
  <c r="P186" i="15"/>
  <c r="P187" i="15"/>
  <c r="P188" i="15"/>
  <c r="P189" i="15"/>
  <c r="P190" i="15"/>
  <c r="P191" i="15"/>
  <c r="P192" i="15"/>
  <c r="P193" i="15"/>
  <c r="P194" i="15"/>
  <c r="P195" i="15"/>
  <c r="P196" i="15"/>
  <c r="P197" i="15"/>
  <c r="P198" i="15"/>
  <c r="P199" i="15"/>
  <c r="P200" i="15"/>
  <c r="P201" i="15"/>
  <c r="P202" i="15"/>
  <c r="P203" i="15"/>
  <c r="P204" i="15"/>
  <c r="P205" i="15"/>
  <c r="P206" i="15"/>
  <c r="P207" i="15"/>
  <c r="P208" i="15"/>
  <c r="P209" i="15"/>
  <c r="P210" i="15"/>
  <c r="P211" i="15"/>
  <c r="P212" i="15"/>
  <c r="P213" i="15"/>
  <c r="P214" i="15"/>
  <c r="P215" i="15"/>
  <c r="P216" i="15"/>
  <c r="P217" i="15"/>
  <c r="P218" i="15"/>
  <c r="P219" i="15"/>
  <c r="P220" i="15"/>
  <c r="P221" i="15"/>
  <c r="P222" i="15"/>
  <c r="P223" i="15"/>
  <c r="P224" i="15"/>
  <c r="P225" i="15"/>
  <c r="P226" i="15"/>
  <c r="P227" i="15"/>
  <c r="P2" i="15"/>
  <c r="O3" i="15"/>
  <c r="O4" i="15"/>
  <c r="O5" i="15"/>
  <c r="O6" i="15"/>
  <c r="O7" i="15"/>
  <c r="O8" i="15"/>
  <c r="O9" i="15"/>
  <c r="O10" i="15"/>
  <c r="O11" i="15"/>
  <c r="O12" i="15"/>
  <c r="O13" i="15"/>
  <c r="O14" i="15"/>
  <c r="O15" i="15"/>
  <c r="O16" i="15"/>
  <c r="O17" i="15"/>
  <c r="O18" i="15"/>
  <c r="O19" i="15"/>
  <c r="O20" i="15"/>
  <c r="O21" i="15"/>
  <c r="O22" i="15"/>
  <c r="O23" i="15"/>
  <c r="O24" i="15"/>
  <c r="O25" i="15"/>
  <c r="O26" i="15"/>
  <c r="O27" i="15"/>
  <c r="O28" i="15"/>
  <c r="O29" i="15"/>
  <c r="O30" i="15"/>
  <c r="O31" i="15"/>
  <c r="O32" i="15"/>
  <c r="O33" i="15"/>
  <c r="O34" i="15"/>
  <c r="O35" i="15"/>
  <c r="O36" i="15"/>
  <c r="O37" i="15"/>
  <c r="O38" i="15"/>
  <c r="O39" i="15"/>
  <c r="O40" i="15"/>
  <c r="O41" i="15"/>
  <c r="O42" i="15"/>
  <c r="O43" i="15"/>
  <c r="O44" i="15"/>
  <c r="O45" i="15"/>
  <c r="O46" i="15"/>
  <c r="O47" i="15"/>
  <c r="O48" i="15"/>
  <c r="O49" i="15"/>
  <c r="O50" i="15"/>
  <c r="O51" i="15"/>
  <c r="O52" i="15"/>
  <c r="O53" i="15"/>
  <c r="O54" i="15"/>
  <c r="O55" i="15"/>
  <c r="O56" i="15"/>
  <c r="O57" i="15"/>
  <c r="O58" i="15"/>
  <c r="O59" i="15"/>
  <c r="O60" i="15"/>
  <c r="O61" i="15"/>
  <c r="O62" i="15"/>
  <c r="O63" i="15"/>
  <c r="O64" i="15"/>
  <c r="O65" i="15"/>
  <c r="O66" i="15"/>
  <c r="O67" i="15"/>
  <c r="O68" i="15"/>
  <c r="O69" i="15"/>
  <c r="O70" i="15"/>
  <c r="O71" i="15"/>
  <c r="O72" i="15"/>
  <c r="O73" i="15"/>
  <c r="O74" i="15"/>
  <c r="O75" i="15"/>
  <c r="O76" i="15"/>
  <c r="O77" i="15"/>
  <c r="O78" i="15"/>
  <c r="O79" i="15"/>
  <c r="O80" i="15"/>
  <c r="O81" i="15"/>
  <c r="O82" i="15"/>
  <c r="O83" i="15"/>
  <c r="O84" i="15"/>
  <c r="O85" i="15"/>
  <c r="O86" i="15"/>
  <c r="O87" i="15"/>
  <c r="O88" i="15"/>
  <c r="O89" i="15"/>
  <c r="O90" i="15"/>
  <c r="O91" i="15"/>
  <c r="O92" i="15"/>
  <c r="O93" i="15"/>
  <c r="O94" i="15"/>
  <c r="O95" i="15"/>
  <c r="O96" i="15"/>
  <c r="O97" i="15"/>
  <c r="O98" i="15"/>
  <c r="O99" i="15"/>
  <c r="O100" i="15"/>
  <c r="O101" i="15"/>
  <c r="O102" i="15"/>
  <c r="O103" i="15"/>
  <c r="O104" i="15"/>
  <c r="O105" i="15"/>
  <c r="O106" i="15"/>
  <c r="O107" i="15"/>
  <c r="O108" i="15"/>
  <c r="O109" i="15"/>
  <c r="O110" i="15"/>
  <c r="O111" i="15"/>
  <c r="O112" i="15"/>
  <c r="O113" i="15"/>
  <c r="O114" i="15"/>
  <c r="O115" i="15"/>
  <c r="O116" i="15"/>
  <c r="O117" i="15"/>
  <c r="O118" i="15"/>
  <c r="O119" i="15"/>
  <c r="O120" i="15"/>
  <c r="O121" i="15"/>
  <c r="O122" i="15"/>
  <c r="O123" i="15"/>
  <c r="O124" i="15"/>
  <c r="O125" i="15"/>
  <c r="O126" i="15"/>
  <c r="O127" i="15"/>
  <c r="O128" i="15"/>
  <c r="O129" i="15"/>
  <c r="O130" i="15"/>
  <c r="O131" i="15"/>
  <c r="O132" i="15"/>
  <c r="O133" i="15"/>
  <c r="O134" i="15"/>
  <c r="O135" i="15"/>
  <c r="O136" i="15"/>
  <c r="O137" i="15"/>
  <c r="O138" i="15"/>
  <c r="O139" i="15"/>
  <c r="O140" i="15"/>
  <c r="O141" i="15"/>
  <c r="O142" i="15"/>
  <c r="O143" i="15"/>
  <c r="O144" i="15"/>
  <c r="O145" i="15"/>
  <c r="O146" i="15"/>
  <c r="O147" i="15"/>
  <c r="O148" i="15"/>
  <c r="O149" i="15"/>
  <c r="O150" i="15"/>
  <c r="O151" i="15"/>
  <c r="O152" i="15"/>
  <c r="O153" i="15"/>
  <c r="O154" i="15"/>
  <c r="O155" i="15"/>
  <c r="O156" i="15"/>
  <c r="O157" i="15"/>
  <c r="O158" i="15"/>
  <c r="O159" i="15"/>
  <c r="O160" i="15"/>
  <c r="O161" i="15"/>
  <c r="O162" i="15"/>
  <c r="O163" i="15"/>
  <c r="O164" i="15"/>
  <c r="O165" i="15"/>
  <c r="O166" i="15"/>
  <c r="O167" i="15"/>
  <c r="O168" i="15"/>
  <c r="O169" i="15"/>
  <c r="O170" i="15"/>
  <c r="O171" i="15"/>
  <c r="O172" i="15"/>
  <c r="O173" i="15"/>
  <c r="O174" i="15"/>
  <c r="O175" i="15"/>
  <c r="O176" i="15"/>
  <c r="O177" i="15"/>
  <c r="O178" i="15"/>
  <c r="O179" i="15"/>
  <c r="O180" i="15"/>
  <c r="O181" i="15"/>
  <c r="O182" i="15"/>
  <c r="O183" i="15"/>
  <c r="O184" i="15"/>
  <c r="O185" i="15"/>
  <c r="O186" i="15"/>
  <c r="O187" i="15"/>
  <c r="O188" i="15"/>
  <c r="O189" i="15"/>
  <c r="O190" i="15"/>
  <c r="O191" i="15"/>
  <c r="O192" i="15"/>
  <c r="O193" i="15"/>
  <c r="O194" i="15"/>
  <c r="O195" i="15"/>
  <c r="O196" i="15"/>
  <c r="O197" i="15"/>
  <c r="O198" i="15"/>
  <c r="O199" i="15"/>
  <c r="O200" i="15"/>
  <c r="O201" i="15"/>
  <c r="O202" i="15"/>
  <c r="O203" i="15"/>
  <c r="O204" i="15"/>
  <c r="O205" i="15"/>
  <c r="O206" i="15"/>
  <c r="O207" i="15"/>
  <c r="O208" i="15"/>
  <c r="O209" i="15"/>
  <c r="O210" i="15"/>
  <c r="O211" i="15"/>
  <c r="O212" i="15"/>
  <c r="O213" i="15"/>
  <c r="O214" i="15"/>
  <c r="O215" i="15"/>
  <c r="O216" i="15"/>
  <c r="O217" i="15"/>
  <c r="O218" i="15"/>
  <c r="O219" i="15"/>
  <c r="O220" i="15"/>
  <c r="O221" i="15"/>
  <c r="O222" i="15"/>
  <c r="O223" i="15"/>
  <c r="O224" i="15"/>
  <c r="O225" i="15"/>
  <c r="O226" i="15"/>
  <c r="O227" i="15"/>
  <c r="O2" i="15"/>
  <c r="M15" i="15"/>
  <c r="N15" i="15" s="1"/>
  <c r="M79" i="15"/>
  <c r="N79" i="15" s="1"/>
  <c r="M143" i="15"/>
  <c r="N143" i="15" s="1"/>
  <c r="K45" i="15"/>
  <c r="L45" i="15" s="1"/>
  <c r="K109" i="15"/>
  <c r="L109" i="15" s="1"/>
  <c r="K173" i="15"/>
  <c r="L173" i="15" s="1"/>
  <c r="I69" i="15"/>
  <c r="J69" i="15" s="1"/>
  <c r="I113" i="15"/>
  <c r="J113" i="15" s="1"/>
  <c r="I142" i="15"/>
  <c r="I174" i="15"/>
  <c r="J174" i="15" s="1"/>
  <c r="I180" i="15"/>
  <c r="J180" i="15" s="1"/>
  <c r="I193" i="15"/>
  <c r="J193" i="15" s="1"/>
  <c r="I201" i="15"/>
  <c r="J201" i="15" s="1"/>
  <c r="I208" i="15"/>
  <c r="J208" i="15" s="1"/>
  <c r="I221" i="15"/>
  <c r="J221" i="15" s="1"/>
  <c r="I2" i="15"/>
  <c r="H3" i="15"/>
  <c r="H4" i="15"/>
  <c r="H5" i="15"/>
  <c r="H6" i="15"/>
  <c r="H7" i="15"/>
  <c r="M7" i="15" s="1"/>
  <c r="N7" i="15" s="1"/>
  <c r="H8" i="15"/>
  <c r="H9" i="15"/>
  <c r="H10" i="15"/>
  <c r="H11" i="15"/>
  <c r="H12" i="15"/>
  <c r="H13" i="15"/>
  <c r="K13" i="15" s="1"/>
  <c r="L13" i="15" s="1"/>
  <c r="H14" i="15"/>
  <c r="H15" i="15"/>
  <c r="H16" i="15"/>
  <c r="H17" i="15"/>
  <c r="I17" i="15" s="1"/>
  <c r="J17" i="15" s="1"/>
  <c r="H18" i="15"/>
  <c r="H19" i="15"/>
  <c r="H20" i="15"/>
  <c r="H21" i="15"/>
  <c r="K21" i="15" s="1"/>
  <c r="L21" i="15" s="1"/>
  <c r="H22" i="15"/>
  <c r="H23" i="15"/>
  <c r="M23" i="15" s="1"/>
  <c r="N23" i="15" s="1"/>
  <c r="H24" i="15"/>
  <c r="H25" i="15"/>
  <c r="H26" i="15"/>
  <c r="H27" i="15"/>
  <c r="H28" i="15"/>
  <c r="H29" i="15"/>
  <c r="K29" i="15" s="1"/>
  <c r="L29" i="15" s="1"/>
  <c r="H30" i="15"/>
  <c r="H31" i="15"/>
  <c r="H32" i="15"/>
  <c r="H33" i="15"/>
  <c r="H34" i="15"/>
  <c r="H35" i="15"/>
  <c r="H36" i="15"/>
  <c r="H37" i="15"/>
  <c r="K37" i="15" s="1"/>
  <c r="L37" i="15" s="1"/>
  <c r="H38" i="15"/>
  <c r="H39" i="15"/>
  <c r="H40" i="15"/>
  <c r="H41" i="15"/>
  <c r="H42" i="15"/>
  <c r="H43" i="15"/>
  <c r="H44" i="15"/>
  <c r="H45" i="15"/>
  <c r="H46" i="15"/>
  <c r="H47" i="15"/>
  <c r="K47" i="15" s="1"/>
  <c r="L47" i="15" s="1"/>
  <c r="H48" i="15"/>
  <c r="H49" i="15"/>
  <c r="H50" i="15"/>
  <c r="H51" i="15"/>
  <c r="H52" i="15"/>
  <c r="H53" i="15"/>
  <c r="K53" i="15" s="1"/>
  <c r="L53" i="15" s="1"/>
  <c r="H54" i="15"/>
  <c r="I54" i="15" s="1"/>
  <c r="H55" i="15"/>
  <c r="H56" i="15"/>
  <c r="H57" i="15"/>
  <c r="H58" i="15"/>
  <c r="H59" i="15"/>
  <c r="H60" i="15"/>
  <c r="H61" i="15"/>
  <c r="M61" i="15" s="1"/>
  <c r="N61" i="15" s="1"/>
  <c r="H62" i="15"/>
  <c r="H63" i="15"/>
  <c r="M63" i="15" s="1"/>
  <c r="N63" i="15" s="1"/>
  <c r="H64" i="15"/>
  <c r="H65" i="15"/>
  <c r="H66" i="15"/>
  <c r="H67" i="15"/>
  <c r="H68" i="15"/>
  <c r="H69" i="15"/>
  <c r="M69" i="15" s="1"/>
  <c r="N69" i="15" s="1"/>
  <c r="H70" i="15"/>
  <c r="H71" i="15"/>
  <c r="M71" i="15" s="1"/>
  <c r="N71" i="15" s="1"/>
  <c r="H72" i="15"/>
  <c r="H73" i="15"/>
  <c r="H74" i="15"/>
  <c r="H75" i="15"/>
  <c r="H76" i="15"/>
  <c r="H77" i="15"/>
  <c r="M77" i="15" s="1"/>
  <c r="N77" i="15" s="1"/>
  <c r="H78" i="15"/>
  <c r="H79" i="15"/>
  <c r="H80" i="15"/>
  <c r="H81" i="15"/>
  <c r="H82" i="15"/>
  <c r="H83" i="15"/>
  <c r="H84" i="15"/>
  <c r="H85" i="15"/>
  <c r="K85" i="15" s="1"/>
  <c r="L85" i="15" s="1"/>
  <c r="H86" i="15"/>
  <c r="H87" i="15"/>
  <c r="M87" i="15" s="1"/>
  <c r="N87" i="15" s="1"/>
  <c r="H88" i="15"/>
  <c r="H89" i="15"/>
  <c r="H90" i="15"/>
  <c r="I90" i="15" s="1"/>
  <c r="J90" i="15" s="1"/>
  <c r="H91" i="15"/>
  <c r="H92" i="15"/>
  <c r="H93" i="15"/>
  <c r="K93" i="15" s="1"/>
  <c r="L93" i="15" s="1"/>
  <c r="H94" i="15"/>
  <c r="H95" i="15"/>
  <c r="H96" i="15"/>
  <c r="H97" i="15"/>
  <c r="H98" i="15"/>
  <c r="H99" i="15"/>
  <c r="H100" i="15"/>
  <c r="H101" i="15"/>
  <c r="K101" i="15" s="1"/>
  <c r="L101" i="15" s="1"/>
  <c r="H102" i="15"/>
  <c r="H103" i="15"/>
  <c r="H104" i="15"/>
  <c r="H105" i="15"/>
  <c r="H106" i="15"/>
  <c r="I106" i="15" s="1"/>
  <c r="H107" i="15"/>
  <c r="H108" i="15"/>
  <c r="H109" i="15"/>
  <c r="H110" i="15"/>
  <c r="H111" i="15"/>
  <c r="H112" i="15"/>
  <c r="I112" i="15" s="1"/>
  <c r="J112" i="15" s="1"/>
  <c r="H113" i="15"/>
  <c r="H114" i="15"/>
  <c r="H115" i="15"/>
  <c r="H116" i="15"/>
  <c r="H117" i="15"/>
  <c r="K117" i="15" s="1"/>
  <c r="L117" i="15" s="1"/>
  <c r="H118" i="15"/>
  <c r="H119" i="15"/>
  <c r="K119" i="15" s="1"/>
  <c r="L119" i="15" s="1"/>
  <c r="H120" i="15"/>
  <c r="H121" i="15"/>
  <c r="H122" i="15"/>
  <c r="H123" i="15"/>
  <c r="H124" i="15"/>
  <c r="H125" i="15"/>
  <c r="M125" i="15" s="1"/>
  <c r="N125" i="15" s="1"/>
  <c r="H126" i="15"/>
  <c r="H127" i="15"/>
  <c r="M127" i="15" s="1"/>
  <c r="N127" i="15" s="1"/>
  <c r="H128" i="15"/>
  <c r="H129" i="15"/>
  <c r="H130" i="15"/>
  <c r="H131" i="15"/>
  <c r="H132" i="15"/>
  <c r="H133" i="15"/>
  <c r="M133" i="15" s="1"/>
  <c r="N133" i="15" s="1"/>
  <c r="H134" i="15"/>
  <c r="I134" i="15" s="1"/>
  <c r="H135" i="15"/>
  <c r="M135" i="15" s="1"/>
  <c r="N135" i="15" s="1"/>
  <c r="H136" i="15"/>
  <c r="H137" i="15"/>
  <c r="H138" i="15"/>
  <c r="H139" i="15"/>
  <c r="H140" i="15"/>
  <c r="H141" i="15"/>
  <c r="M141" i="15" s="1"/>
  <c r="N141" i="15" s="1"/>
  <c r="H142" i="15"/>
  <c r="H143" i="15"/>
  <c r="H144" i="15"/>
  <c r="H145" i="15"/>
  <c r="H146" i="15"/>
  <c r="H147" i="15"/>
  <c r="H148" i="15"/>
  <c r="H149" i="15"/>
  <c r="K149" i="15" s="1"/>
  <c r="L149" i="15" s="1"/>
  <c r="H150" i="15"/>
  <c r="H151" i="15"/>
  <c r="M151" i="15" s="1"/>
  <c r="N151" i="15" s="1"/>
  <c r="H152" i="15"/>
  <c r="H153" i="15"/>
  <c r="H154" i="15"/>
  <c r="H155" i="15"/>
  <c r="H156" i="15"/>
  <c r="H157" i="15"/>
  <c r="H158" i="15"/>
  <c r="H159" i="15"/>
  <c r="H160" i="15"/>
  <c r="H161" i="15"/>
  <c r="H162" i="15"/>
  <c r="H163" i="15"/>
  <c r="H164" i="15"/>
  <c r="H165" i="15"/>
  <c r="K165" i="15" s="1"/>
  <c r="L165" i="15" s="1"/>
  <c r="H166" i="15"/>
  <c r="H167" i="15"/>
  <c r="K167" i="15" s="1"/>
  <c r="L167" i="15" s="1"/>
  <c r="H168" i="15"/>
  <c r="H169" i="15"/>
  <c r="H170" i="15"/>
  <c r="H171" i="15"/>
  <c r="H172" i="15"/>
  <c r="I172" i="15" s="1"/>
  <c r="J172" i="15" s="1"/>
  <c r="H173" i="15"/>
  <c r="M173" i="15" s="1"/>
  <c r="N173" i="15" s="1"/>
  <c r="H174" i="15"/>
  <c r="H175" i="15"/>
  <c r="K175" i="15" s="1"/>
  <c r="L175" i="15" s="1"/>
  <c r="H176" i="15"/>
  <c r="H177" i="15"/>
  <c r="H178" i="15"/>
  <c r="H179" i="15"/>
  <c r="H180" i="15"/>
  <c r="H181" i="15"/>
  <c r="M181" i="15" s="1"/>
  <c r="N181" i="15" s="1"/>
  <c r="H182" i="15"/>
  <c r="H183" i="15"/>
  <c r="K183" i="15" s="1"/>
  <c r="L183" i="15" s="1"/>
  <c r="H184" i="15"/>
  <c r="H185" i="15"/>
  <c r="H186" i="15"/>
  <c r="I186" i="15" s="1"/>
  <c r="H187" i="15"/>
  <c r="H188" i="15"/>
  <c r="H189" i="15"/>
  <c r="M189" i="15" s="1"/>
  <c r="N189" i="15" s="1"/>
  <c r="H190" i="15"/>
  <c r="H191" i="15"/>
  <c r="K191" i="15" s="1"/>
  <c r="L191" i="15" s="1"/>
  <c r="H192" i="15"/>
  <c r="I192" i="15" s="1"/>
  <c r="J192" i="15" s="1"/>
  <c r="H193" i="15"/>
  <c r="H194" i="15"/>
  <c r="I194" i="15" s="1"/>
  <c r="J194" i="15" s="1"/>
  <c r="H195" i="15"/>
  <c r="H196" i="15"/>
  <c r="I196" i="15" s="1"/>
  <c r="J196" i="15" s="1"/>
  <c r="H197" i="15"/>
  <c r="M197" i="15" s="1"/>
  <c r="N197" i="15" s="1"/>
  <c r="H198" i="15"/>
  <c r="I198" i="15" s="1"/>
  <c r="H199" i="15"/>
  <c r="K199" i="15" s="1"/>
  <c r="L199" i="15" s="1"/>
  <c r="H200" i="15"/>
  <c r="I200" i="15" s="1"/>
  <c r="J200" i="15" s="1"/>
  <c r="H201" i="15"/>
  <c r="H202" i="15"/>
  <c r="I202" i="15" s="1"/>
  <c r="J202" i="15" s="1"/>
  <c r="H203" i="15"/>
  <c r="H204" i="15"/>
  <c r="I204" i="15" s="1"/>
  <c r="J204" i="15" s="1"/>
  <c r="H205" i="15"/>
  <c r="M205" i="15" s="1"/>
  <c r="N205" i="15" s="1"/>
  <c r="H206" i="15"/>
  <c r="I206" i="15" s="1"/>
  <c r="H207" i="15"/>
  <c r="K207" i="15" s="1"/>
  <c r="L207" i="15" s="1"/>
  <c r="H208" i="15"/>
  <c r="H209" i="15"/>
  <c r="I209" i="15" s="1"/>
  <c r="J209" i="15" s="1"/>
  <c r="H210" i="15"/>
  <c r="H211" i="15"/>
  <c r="H212" i="15"/>
  <c r="I212" i="15" s="1"/>
  <c r="J212" i="15" s="1"/>
  <c r="H213" i="15"/>
  <c r="M213" i="15" s="1"/>
  <c r="N213" i="15" s="1"/>
  <c r="H214" i="15"/>
  <c r="I214" i="15" s="1"/>
  <c r="H215" i="15"/>
  <c r="K215" i="15" s="1"/>
  <c r="L215" i="15" s="1"/>
  <c r="H216" i="15"/>
  <c r="H217" i="15"/>
  <c r="H218" i="15"/>
  <c r="H219" i="15"/>
  <c r="H220" i="15"/>
  <c r="I220" i="15" s="1"/>
  <c r="J220" i="15" s="1"/>
  <c r="H221" i="15"/>
  <c r="M221" i="15" s="1"/>
  <c r="N221" i="15" s="1"/>
  <c r="H222" i="15"/>
  <c r="I222" i="15" s="1"/>
  <c r="H223" i="15"/>
  <c r="K223" i="15" s="1"/>
  <c r="L223" i="15" s="1"/>
  <c r="H224" i="15"/>
  <c r="H225" i="15"/>
  <c r="H226" i="15"/>
  <c r="I226" i="15" s="1"/>
  <c r="J226" i="15" s="1"/>
  <c r="H227" i="15"/>
  <c r="H2" i="15"/>
  <c r="M2" i="15" s="1"/>
  <c r="N2" i="15" s="1"/>
  <c r="G3" i="2"/>
  <c r="G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2" i="2"/>
  <c r="G3" i="3"/>
  <c r="G4" i="3"/>
  <c r="G5" i="3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" i="3"/>
  <c r="G3" i="4"/>
  <c r="G4" i="4"/>
  <c r="G5" i="4"/>
  <c r="G6" i="4"/>
  <c r="G7" i="4"/>
  <c r="G8" i="4"/>
  <c r="G9" i="4"/>
  <c r="G10" i="4"/>
  <c r="G11" i="4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G38" i="4"/>
  <c r="G39" i="4"/>
  <c r="G40" i="4"/>
  <c r="G41" i="4"/>
  <c r="G42" i="4"/>
  <c r="G43" i="4"/>
  <c r="G44" i="4"/>
  <c r="G45" i="4"/>
  <c r="G2" i="4"/>
  <c r="H3" i="3"/>
  <c r="H4" i="3"/>
  <c r="H5" i="3"/>
  <c r="H6" i="3"/>
  <c r="H8" i="3"/>
  <c r="H7" i="3"/>
  <c r="H9" i="3"/>
  <c r="H10" i="3"/>
  <c r="H11" i="3"/>
  <c r="H12" i="3"/>
  <c r="H13" i="3"/>
  <c r="H14" i="3"/>
  <c r="H15" i="3"/>
  <c r="H16" i="3"/>
  <c r="H17" i="3"/>
  <c r="H18" i="3"/>
  <c r="H19" i="3"/>
  <c r="H2" i="3"/>
  <c r="E3" i="2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H36" i="2" s="1"/>
  <c r="E37" i="2"/>
  <c r="E38" i="2"/>
  <c r="E39" i="2"/>
  <c r="E40" i="2"/>
  <c r="E41" i="2"/>
  <c r="E42" i="2"/>
  <c r="E43" i="2"/>
  <c r="E44" i="2"/>
  <c r="H44" i="2" s="1"/>
  <c r="E45" i="2"/>
  <c r="E46" i="2"/>
  <c r="E47" i="2"/>
  <c r="E48" i="2"/>
  <c r="E49" i="2"/>
  <c r="E50" i="2"/>
  <c r="E51" i="2"/>
  <c r="E2" i="2"/>
  <c r="H9" i="2" s="1"/>
  <c r="J186" i="15" l="1"/>
  <c r="J106" i="15"/>
  <c r="J214" i="15"/>
  <c r="J206" i="15"/>
  <c r="J54" i="15"/>
  <c r="J222" i="15"/>
  <c r="M178" i="15"/>
  <c r="N178" i="15" s="1"/>
  <c r="K178" i="15"/>
  <c r="L178" i="15" s="1"/>
  <c r="M122" i="15"/>
  <c r="N122" i="15" s="1"/>
  <c r="I122" i="15"/>
  <c r="K122" i="15"/>
  <c r="L122" i="15" s="1"/>
  <c r="M74" i="15"/>
  <c r="N74" i="15" s="1"/>
  <c r="K74" i="15"/>
  <c r="L74" i="15" s="1"/>
  <c r="I74" i="15"/>
  <c r="I26" i="15"/>
  <c r="M26" i="15"/>
  <c r="N26" i="15" s="1"/>
  <c r="K26" i="15"/>
  <c r="L26" i="15" s="1"/>
  <c r="I157" i="15"/>
  <c r="J157" i="15" s="1"/>
  <c r="M157" i="15"/>
  <c r="N157" i="15" s="1"/>
  <c r="M227" i="15"/>
  <c r="N227" i="15" s="1"/>
  <c r="K227" i="15"/>
  <c r="L227" i="15" s="1"/>
  <c r="M219" i="15"/>
  <c r="N219" i="15" s="1"/>
  <c r="K219" i="15"/>
  <c r="L219" i="15" s="1"/>
  <c r="M211" i="15"/>
  <c r="N211" i="15" s="1"/>
  <c r="K211" i="15"/>
  <c r="L211" i="15" s="1"/>
  <c r="M203" i="15"/>
  <c r="N203" i="15" s="1"/>
  <c r="K203" i="15"/>
  <c r="L203" i="15" s="1"/>
  <c r="M195" i="15"/>
  <c r="N195" i="15" s="1"/>
  <c r="K195" i="15"/>
  <c r="L195" i="15" s="1"/>
  <c r="M187" i="15"/>
  <c r="N187" i="15" s="1"/>
  <c r="K187" i="15"/>
  <c r="L187" i="15" s="1"/>
  <c r="M179" i="15"/>
  <c r="N179" i="15" s="1"/>
  <c r="K179" i="15"/>
  <c r="L179" i="15" s="1"/>
  <c r="M171" i="15"/>
  <c r="N171" i="15" s="1"/>
  <c r="K171" i="15"/>
  <c r="L171" i="15" s="1"/>
  <c r="I163" i="15"/>
  <c r="J163" i="15" s="1"/>
  <c r="M163" i="15"/>
  <c r="N163" i="15" s="1"/>
  <c r="K163" i="15"/>
  <c r="L163" i="15" s="1"/>
  <c r="I155" i="15"/>
  <c r="J155" i="15" s="1"/>
  <c r="M155" i="15"/>
  <c r="N155" i="15" s="1"/>
  <c r="K155" i="15"/>
  <c r="L155" i="15" s="1"/>
  <c r="M147" i="15"/>
  <c r="N147" i="15" s="1"/>
  <c r="K147" i="15"/>
  <c r="L147" i="15" s="1"/>
  <c r="M139" i="15"/>
  <c r="N139" i="15" s="1"/>
  <c r="I139" i="15"/>
  <c r="J139" i="15" s="1"/>
  <c r="K139" i="15"/>
  <c r="L139" i="15" s="1"/>
  <c r="M131" i="15"/>
  <c r="N131" i="15" s="1"/>
  <c r="I131" i="15"/>
  <c r="J131" i="15" s="1"/>
  <c r="K131" i="15"/>
  <c r="L131" i="15" s="1"/>
  <c r="M123" i="15"/>
  <c r="N123" i="15" s="1"/>
  <c r="I123" i="15"/>
  <c r="J123" i="15" s="1"/>
  <c r="K123" i="15"/>
  <c r="L123" i="15" s="1"/>
  <c r="I115" i="15"/>
  <c r="J115" i="15" s="1"/>
  <c r="M115" i="15"/>
  <c r="N115" i="15" s="1"/>
  <c r="K115" i="15"/>
  <c r="L115" i="15" s="1"/>
  <c r="I107" i="15"/>
  <c r="J107" i="15" s="1"/>
  <c r="M107" i="15"/>
  <c r="N107" i="15" s="1"/>
  <c r="K107" i="15"/>
  <c r="L107" i="15" s="1"/>
  <c r="I99" i="15"/>
  <c r="J99" i="15" s="1"/>
  <c r="M99" i="15"/>
  <c r="N99" i="15" s="1"/>
  <c r="K99" i="15"/>
  <c r="L99" i="15" s="1"/>
  <c r="I91" i="15"/>
  <c r="J91" i="15" s="1"/>
  <c r="M91" i="15"/>
  <c r="N91" i="15" s="1"/>
  <c r="K91" i="15"/>
  <c r="L91" i="15" s="1"/>
  <c r="M83" i="15"/>
  <c r="N83" i="15" s="1"/>
  <c r="K83" i="15"/>
  <c r="L83" i="15" s="1"/>
  <c r="M75" i="15"/>
  <c r="N75" i="15" s="1"/>
  <c r="K75" i="15"/>
  <c r="L75" i="15" s="1"/>
  <c r="I75" i="15"/>
  <c r="J75" i="15" s="1"/>
  <c r="M67" i="15"/>
  <c r="N67" i="15" s="1"/>
  <c r="K67" i="15"/>
  <c r="L67" i="15" s="1"/>
  <c r="I67" i="15"/>
  <c r="J67" i="15" s="1"/>
  <c r="M59" i="15"/>
  <c r="N59" i="15" s="1"/>
  <c r="K59" i="15"/>
  <c r="L59" i="15" s="1"/>
  <c r="I59" i="15"/>
  <c r="J59" i="15" s="1"/>
  <c r="M51" i="15"/>
  <c r="N51" i="15" s="1"/>
  <c r="I51" i="15"/>
  <c r="J51" i="15" s="1"/>
  <c r="K51" i="15"/>
  <c r="L51" i="15" s="1"/>
  <c r="I43" i="15"/>
  <c r="J43" i="15" s="1"/>
  <c r="M43" i="15"/>
  <c r="N43" i="15" s="1"/>
  <c r="K43" i="15"/>
  <c r="L43" i="15" s="1"/>
  <c r="I35" i="15"/>
  <c r="J35" i="15" s="1"/>
  <c r="M35" i="15"/>
  <c r="N35" i="15" s="1"/>
  <c r="K35" i="15"/>
  <c r="L35" i="15" s="1"/>
  <c r="I27" i="15"/>
  <c r="J27" i="15" s="1"/>
  <c r="M27" i="15"/>
  <c r="N27" i="15" s="1"/>
  <c r="K27" i="15"/>
  <c r="L27" i="15" s="1"/>
  <c r="I19" i="15"/>
  <c r="J19" i="15" s="1"/>
  <c r="M19" i="15"/>
  <c r="N19" i="15" s="1"/>
  <c r="K19" i="15"/>
  <c r="L19" i="15" s="1"/>
  <c r="I11" i="15"/>
  <c r="J11" i="15" s="1"/>
  <c r="M11" i="15"/>
  <c r="N11" i="15" s="1"/>
  <c r="K11" i="15"/>
  <c r="L11" i="15" s="1"/>
  <c r="I3" i="15"/>
  <c r="J3" i="15" s="1"/>
  <c r="M3" i="15"/>
  <c r="N3" i="15" s="1"/>
  <c r="K3" i="15"/>
  <c r="L3" i="15" s="1"/>
  <c r="I215" i="15"/>
  <c r="J215" i="15" s="1"/>
  <c r="I187" i="15"/>
  <c r="J187" i="15" s="1"/>
  <c r="I181" i="15"/>
  <c r="J181" i="15" s="1"/>
  <c r="I167" i="15"/>
  <c r="J167" i="15" s="1"/>
  <c r="I147" i="15"/>
  <c r="J147" i="15" s="1"/>
  <c r="I77" i="15"/>
  <c r="J77" i="15" s="1"/>
  <c r="K181" i="15"/>
  <c r="L181" i="15" s="1"/>
  <c r="M215" i="15"/>
  <c r="N215" i="15" s="1"/>
  <c r="M218" i="15"/>
  <c r="N218" i="15" s="1"/>
  <c r="K218" i="15"/>
  <c r="L218" i="15" s="1"/>
  <c r="M162" i="15"/>
  <c r="N162" i="15" s="1"/>
  <c r="K162" i="15"/>
  <c r="L162" i="15" s="1"/>
  <c r="M98" i="15"/>
  <c r="N98" i="15" s="1"/>
  <c r="K98" i="15"/>
  <c r="L98" i="15" s="1"/>
  <c r="M58" i="15"/>
  <c r="N58" i="15" s="1"/>
  <c r="K58" i="15"/>
  <c r="L58" i="15" s="1"/>
  <c r="I58" i="15"/>
  <c r="J58" i="15" s="1"/>
  <c r="M10" i="15"/>
  <c r="N10" i="15" s="1"/>
  <c r="K10" i="15"/>
  <c r="L10" i="15" s="1"/>
  <c r="I162" i="15"/>
  <c r="J162" i="15" s="1"/>
  <c r="I10" i="15"/>
  <c r="J10" i="15" s="1"/>
  <c r="M207" i="15"/>
  <c r="N207" i="15" s="1"/>
  <c r="M225" i="15"/>
  <c r="N225" i="15" s="1"/>
  <c r="K225" i="15"/>
  <c r="L225" i="15" s="1"/>
  <c r="M217" i="15"/>
  <c r="N217" i="15" s="1"/>
  <c r="K217" i="15"/>
  <c r="L217" i="15" s="1"/>
  <c r="M209" i="15"/>
  <c r="N209" i="15" s="1"/>
  <c r="K209" i="15"/>
  <c r="L209" i="15" s="1"/>
  <c r="M201" i="15"/>
  <c r="N201" i="15" s="1"/>
  <c r="K201" i="15"/>
  <c r="L201" i="15" s="1"/>
  <c r="M193" i="15"/>
  <c r="N193" i="15" s="1"/>
  <c r="K193" i="15"/>
  <c r="L193" i="15" s="1"/>
  <c r="M185" i="15"/>
  <c r="N185" i="15" s="1"/>
  <c r="K185" i="15"/>
  <c r="L185" i="15" s="1"/>
  <c r="M177" i="15"/>
  <c r="N177" i="15" s="1"/>
  <c r="K177" i="15"/>
  <c r="L177" i="15" s="1"/>
  <c r="M169" i="15"/>
  <c r="N169" i="15" s="1"/>
  <c r="K169" i="15"/>
  <c r="L169" i="15" s="1"/>
  <c r="M161" i="15"/>
  <c r="N161" i="15" s="1"/>
  <c r="K161" i="15"/>
  <c r="L161" i="15" s="1"/>
  <c r="M153" i="15"/>
  <c r="N153" i="15" s="1"/>
  <c r="K153" i="15"/>
  <c r="L153" i="15" s="1"/>
  <c r="M145" i="15"/>
  <c r="N145" i="15" s="1"/>
  <c r="K145" i="15"/>
  <c r="L145" i="15" s="1"/>
  <c r="I145" i="15"/>
  <c r="J145" i="15" s="1"/>
  <c r="M137" i="15"/>
  <c r="N137" i="15" s="1"/>
  <c r="I137" i="15"/>
  <c r="J137" i="15" s="1"/>
  <c r="K137" i="15"/>
  <c r="L137" i="15" s="1"/>
  <c r="M129" i="15"/>
  <c r="N129" i="15" s="1"/>
  <c r="I129" i="15"/>
  <c r="J129" i="15" s="1"/>
  <c r="K129" i="15"/>
  <c r="L129" i="15" s="1"/>
  <c r="M121" i="15"/>
  <c r="N121" i="15" s="1"/>
  <c r="I121" i="15"/>
  <c r="J121" i="15" s="1"/>
  <c r="K121" i="15"/>
  <c r="L121" i="15" s="1"/>
  <c r="M113" i="15"/>
  <c r="N113" i="15" s="1"/>
  <c r="K113" i="15"/>
  <c r="L113" i="15" s="1"/>
  <c r="M105" i="15"/>
  <c r="N105" i="15" s="1"/>
  <c r="K105" i="15"/>
  <c r="L105" i="15" s="1"/>
  <c r="M97" i="15"/>
  <c r="N97" i="15" s="1"/>
  <c r="K97" i="15"/>
  <c r="L97" i="15" s="1"/>
  <c r="I97" i="15"/>
  <c r="J97" i="15" s="1"/>
  <c r="M89" i="15"/>
  <c r="N89" i="15" s="1"/>
  <c r="K89" i="15"/>
  <c r="L89" i="15" s="1"/>
  <c r="I89" i="15"/>
  <c r="J89" i="15" s="1"/>
  <c r="M81" i="15"/>
  <c r="N81" i="15" s="1"/>
  <c r="K81" i="15"/>
  <c r="L81" i="15" s="1"/>
  <c r="I81" i="15"/>
  <c r="J81" i="15" s="1"/>
  <c r="M73" i="15"/>
  <c r="N73" i="15" s="1"/>
  <c r="K73" i="15"/>
  <c r="L73" i="15" s="1"/>
  <c r="I73" i="15"/>
  <c r="J73" i="15" s="1"/>
  <c r="M65" i="15"/>
  <c r="N65" i="15" s="1"/>
  <c r="K65" i="15"/>
  <c r="L65" i="15" s="1"/>
  <c r="I65" i="15"/>
  <c r="J65" i="15" s="1"/>
  <c r="M57" i="15"/>
  <c r="N57" i="15" s="1"/>
  <c r="K57" i="15"/>
  <c r="L57" i="15" s="1"/>
  <c r="I57" i="15"/>
  <c r="J57" i="15" s="1"/>
  <c r="M49" i="15"/>
  <c r="N49" i="15" s="1"/>
  <c r="I49" i="15"/>
  <c r="J49" i="15" s="1"/>
  <c r="K49" i="15"/>
  <c r="L49" i="15" s="1"/>
  <c r="I41" i="15"/>
  <c r="J41" i="15" s="1"/>
  <c r="M41" i="15"/>
  <c r="N41" i="15" s="1"/>
  <c r="K41" i="15"/>
  <c r="L41" i="15" s="1"/>
  <c r="I33" i="15"/>
  <c r="J33" i="15" s="1"/>
  <c r="M33" i="15"/>
  <c r="N33" i="15" s="1"/>
  <c r="K33" i="15"/>
  <c r="L33" i="15" s="1"/>
  <c r="I25" i="15"/>
  <c r="J25" i="15" s="1"/>
  <c r="M25" i="15"/>
  <c r="N25" i="15" s="1"/>
  <c r="K25" i="15"/>
  <c r="L25" i="15" s="1"/>
  <c r="M17" i="15"/>
  <c r="N17" i="15" s="1"/>
  <c r="K17" i="15"/>
  <c r="L17" i="15" s="1"/>
  <c r="M9" i="15"/>
  <c r="N9" i="15" s="1"/>
  <c r="K9" i="15"/>
  <c r="L9" i="15" s="1"/>
  <c r="I9" i="15"/>
  <c r="J9" i="15" s="1"/>
  <c r="I227" i="15"/>
  <c r="J227" i="15" s="1"/>
  <c r="I207" i="15"/>
  <c r="J207" i="15" s="1"/>
  <c r="I179" i="15"/>
  <c r="J179" i="15" s="1"/>
  <c r="I173" i="15"/>
  <c r="J173" i="15" s="1"/>
  <c r="I161" i="15"/>
  <c r="J161" i="15" s="1"/>
  <c r="I141" i="15"/>
  <c r="J141" i="15" s="1"/>
  <c r="I61" i="15"/>
  <c r="J61" i="15" s="1"/>
  <c r="K2" i="15"/>
  <c r="L2" i="15" s="1"/>
  <c r="M199" i="15"/>
  <c r="N199" i="15" s="1"/>
  <c r="M194" i="15"/>
  <c r="N194" i="15" s="1"/>
  <c r="K194" i="15"/>
  <c r="L194" i="15" s="1"/>
  <c r="M138" i="15"/>
  <c r="N138" i="15" s="1"/>
  <c r="I138" i="15"/>
  <c r="K138" i="15"/>
  <c r="L138" i="15" s="1"/>
  <c r="M82" i="15"/>
  <c r="N82" i="15" s="1"/>
  <c r="K82" i="15"/>
  <c r="L82" i="15" s="1"/>
  <c r="I82" i="15"/>
  <c r="I18" i="15"/>
  <c r="M18" i="15"/>
  <c r="N18" i="15" s="1"/>
  <c r="K18" i="15"/>
  <c r="L18" i="15" s="1"/>
  <c r="M224" i="15"/>
  <c r="N224" i="15" s="1"/>
  <c r="K224" i="15"/>
  <c r="L224" i="15" s="1"/>
  <c r="M216" i="15"/>
  <c r="N216" i="15" s="1"/>
  <c r="K216" i="15"/>
  <c r="L216" i="15" s="1"/>
  <c r="M208" i="15"/>
  <c r="N208" i="15" s="1"/>
  <c r="K208" i="15"/>
  <c r="L208" i="15" s="1"/>
  <c r="M200" i="15"/>
  <c r="N200" i="15" s="1"/>
  <c r="K200" i="15"/>
  <c r="L200" i="15" s="1"/>
  <c r="M192" i="15"/>
  <c r="N192" i="15" s="1"/>
  <c r="K192" i="15"/>
  <c r="L192" i="15" s="1"/>
  <c r="M184" i="15"/>
  <c r="N184" i="15" s="1"/>
  <c r="K184" i="15"/>
  <c r="L184" i="15" s="1"/>
  <c r="M176" i="15"/>
  <c r="N176" i="15" s="1"/>
  <c r="K176" i="15"/>
  <c r="L176" i="15" s="1"/>
  <c r="M168" i="15"/>
  <c r="N168" i="15" s="1"/>
  <c r="K168" i="15"/>
  <c r="L168" i="15" s="1"/>
  <c r="M160" i="15"/>
  <c r="N160" i="15" s="1"/>
  <c r="K160" i="15"/>
  <c r="L160" i="15" s="1"/>
  <c r="M152" i="15"/>
  <c r="N152" i="15" s="1"/>
  <c r="K152" i="15"/>
  <c r="L152" i="15" s="1"/>
  <c r="I152" i="15"/>
  <c r="J152" i="15" s="1"/>
  <c r="M144" i="15"/>
  <c r="N144" i="15" s="1"/>
  <c r="K144" i="15"/>
  <c r="L144" i="15" s="1"/>
  <c r="I144" i="15"/>
  <c r="J144" i="15" s="1"/>
  <c r="M136" i="15"/>
  <c r="N136" i="15" s="1"/>
  <c r="I136" i="15"/>
  <c r="J136" i="15" s="1"/>
  <c r="K136" i="15"/>
  <c r="L136" i="15" s="1"/>
  <c r="M128" i="15"/>
  <c r="N128" i="15" s="1"/>
  <c r="I128" i="15"/>
  <c r="J128" i="15" s="1"/>
  <c r="K128" i="15"/>
  <c r="L128" i="15" s="1"/>
  <c r="M120" i="15"/>
  <c r="N120" i="15" s="1"/>
  <c r="I120" i="15"/>
  <c r="J120" i="15" s="1"/>
  <c r="K120" i="15"/>
  <c r="L120" i="15" s="1"/>
  <c r="M112" i="15"/>
  <c r="N112" i="15" s="1"/>
  <c r="K112" i="15"/>
  <c r="L112" i="15" s="1"/>
  <c r="M104" i="15"/>
  <c r="N104" i="15" s="1"/>
  <c r="K104" i="15"/>
  <c r="L104" i="15" s="1"/>
  <c r="I104" i="15"/>
  <c r="J104" i="15" s="1"/>
  <c r="M96" i="15"/>
  <c r="N96" i="15" s="1"/>
  <c r="K96" i="15"/>
  <c r="L96" i="15" s="1"/>
  <c r="I96" i="15"/>
  <c r="J96" i="15" s="1"/>
  <c r="M88" i="15"/>
  <c r="N88" i="15" s="1"/>
  <c r="K88" i="15"/>
  <c r="L88" i="15" s="1"/>
  <c r="I88" i="15"/>
  <c r="J88" i="15" s="1"/>
  <c r="M80" i="15"/>
  <c r="N80" i="15" s="1"/>
  <c r="K80" i="15"/>
  <c r="L80" i="15" s="1"/>
  <c r="I80" i="15"/>
  <c r="J80" i="15" s="1"/>
  <c r="M72" i="15"/>
  <c r="N72" i="15" s="1"/>
  <c r="K72" i="15"/>
  <c r="L72" i="15" s="1"/>
  <c r="I72" i="15"/>
  <c r="J72" i="15" s="1"/>
  <c r="M64" i="15"/>
  <c r="N64" i="15" s="1"/>
  <c r="K64" i="15"/>
  <c r="L64" i="15" s="1"/>
  <c r="I64" i="15"/>
  <c r="J64" i="15" s="1"/>
  <c r="M56" i="15"/>
  <c r="N56" i="15" s="1"/>
  <c r="K56" i="15"/>
  <c r="L56" i="15" s="1"/>
  <c r="I56" i="15"/>
  <c r="J56" i="15" s="1"/>
  <c r="M48" i="15"/>
  <c r="N48" i="15" s="1"/>
  <c r="I48" i="15"/>
  <c r="J48" i="15" s="1"/>
  <c r="K48" i="15"/>
  <c r="L48" i="15" s="1"/>
  <c r="M40" i="15"/>
  <c r="N40" i="15" s="1"/>
  <c r="K40" i="15"/>
  <c r="L40" i="15" s="1"/>
  <c r="M32" i="15"/>
  <c r="N32" i="15" s="1"/>
  <c r="K32" i="15"/>
  <c r="L32" i="15" s="1"/>
  <c r="M24" i="15"/>
  <c r="N24" i="15" s="1"/>
  <c r="K24" i="15"/>
  <c r="L24" i="15" s="1"/>
  <c r="M16" i="15"/>
  <c r="N16" i="15" s="1"/>
  <c r="K16" i="15"/>
  <c r="L16" i="15" s="1"/>
  <c r="I16" i="15"/>
  <c r="J16" i="15" s="1"/>
  <c r="M8" i="15"/>
  <c r="N8" i="15" s="1"/>
  <c r="K8" i="15"/>
  <c r="L8" i="15" s="1"/>
  <c r="I8" i="15"/>
  <c r="J8" i="15" s="1"/>
  <c r="I219" i="15"/>
  <c r="J219" i="15" s="1"/>
  <c r="I213" i="15"/>
  <c r="J213" i="15" s="1"/>
  <c r="I199" i="15"/>
  <c r="J199" i="15" s="1"/>
  <c r="I191" i="15"/>
  <c r="J191" i="15" s="1"/>
  <c r="I185" i="15"/>
  <c r="J185" i="15" s="1"/>
  <c r="I160" i="15"/>
  <c r="J160" i="15" s="1"/>
  <c r="K221" i="15"/>
  <c r="L221" i="15" s="1"/>
  <c r="K157" i="15"/>
  <c r="L157" i="15" s="1"/>
  <c r="M191" i="15"/>
  <c r="N191" i="15" s="1"/>
  <c r="M210" i="15"/>
  <c r="N210" i="15" s="1"/>
  <c r="K210" i="15"/>
  <c r="L210" i="15" s="1"/>
  <c r="M154" i="15"/>
  <c r="N154" i="15" s="1"/>
  <c r="K154" i="15"/>
  <c r="L154" i="15" s="1"/>
  <c r="M106" i="15"/>
  <c r="N106" i="15" s="1"/>
  <c r="K106" i="15"/>
  <c r="L106" i="15" s="1"/>
  <c r="M50" i="15"/>
  <c r="N50" i="15" s="1"/>
  <c r="I50" i="15"/>
  <c r="K50" i="15"/>
  <c r="L50" i="15" s="1"/>
  <c r="K159" i="15"/>
  <c r="L159" i="15" s="1"/>
  <c r="I159" i="15"/>
  <c r="J159" i="15" s="1"/>
  <c r="K151" i="15"/>
  <c r="L151" i="15" s="1"/>
  <c r="I151" i="15"/>
  <c r="J151" i="15" s="1"/>
  <c r="K143" i="15"/>
  <c r="L143" i="15" s="1"/>
  <c r="I143" i="15"/>
  <c r="J143" i="15" s="1"/>
  <c r="I135" i="15"/>
  <c r="J135" i="15" s="1"/>
  <c r="K135" i="15"/>
  <c r="L135" i="15" s="1"/>
  <c r="I127" i="15"/>
  <c r="J127" i="15" s="1"/>
  <c r="K127" i="15"/>
  <c r="L127" i="15" s="1"/>
  <c r="K111" i="15"/>
  <c r="L111" i="15" s="1"/>
  <c r="I111" i="15"/>
  <c r="J111" i="15" s="1"/>
  <c r="K103" i="15"/>
  <c r="L103" i="15" s="1"/>
  <c r="I103" i="15"/>
  <c r="J103" i="15" s="1"/>
  <c r="K95" i="15"/>
  <c r="L95" i="15" s="1"/>
  <c r="I95" i="15"/>
  <c r="J95" i="15" s="1"/>
  <c r="K87" i="15"/>
  <c r="L87" i="15" s="1"/>
  <c r="I87" i="15"/>
  <c r="J87" i="15" s="1"/>
  <c r="K79" i="15"/>
  <c r="L79" i="15" s="1"/>
  <c r="I79" i="15"/>
  <c r="J79" i="15" s="1"/>
  <c r="K71" i="15"/>
  <c r="L71" i="15" s="1"/>
  <c r="I71" i="15"/>
  <c r="J71" i="15" s="1"/>
  <c r="K63" i="15"/>
  <c r="L63" i="15" s="1"/>
  <c r="I63" i="15"/>
  <c r="J63" i="15" s="1"/>
  <c r="K55" i="15"/>
  <c r="L55" i="15" s="1"/>
  <c r="I55" i="15"/>
  <c r="J55" i="15" s="1"/>
  <c r="K39" i="15"/>
  <c r="L39" i="15" s="1"/>
  <c r="I39" i="15"/>
  <c r="J39" i="15" s="1"/>
  <c r="K31" i="15"/>
  <c r="L31" i="15" s="1"/>
  <c r="I31" i="15"/>
  <c r="J31" i="15" s="1"/>
  <c r="K23" i="15"/>
  <c r="L23" i="15" s="1"/>
  <c r="I23" i="15"/>
  <c r="J23" i="15" s="1"/>
  <c r="K15" i="15"/>
  <c r="L15" i="15" s="1"/>
  <c r="I15" i="15"/>
  <c r="J15" i="15" s="1"/>
  <c r="K7" i="15"/>
  <c r="L7" i="15" s="1"/>
  <c r="I7" i="15"/>
  <c r="J7" i="15" s="1"/>
  <c r="I225" i="15"/>
  <c r="J225" i="15" s="1"/>
  <c r="I184" i="15"/>
  <c r="J184" i="15" s="1"/>
  <c r="I178" i="15"/>
  <c r="I171" i="15"/>
  <c r="J171" i="15" s="1"/>
  <c r="I133" i="15"/>
  <c r="J133" i="15" s="1"/>
  <c r="I105" i="15"/>
  <c r="J105" i="15" s="1"/>
  <c r="I47" i="15"/>
  <c r="J47" i="15" s="1"/>
  <c r="K213" i="15"/>
  <c r="L213" i="15" s="1"/>
  <c r="M183" i="15"/>
  <c r="N183" i="15" s="1"/>
  <c r="M119" i="15"/>
  <c r="N119" i="15" s="1"/>
  <c r="M55" i="15"/>
  <c r="N55" i="15" s="1"/>
  <c r="M170" i="15"/>
  <c r="N170" i="15" s="1"/>
  <c r="K170" i="15"/>
  <c r="L170" i="15" s="1"/>
  <c r="M130" i="15"/>
  <c r="N130" i="15" s="1"/>
  <c r="I130" i="15"/>
  <c r="J130" i="15" s="1"/>
  <c r="K130" i="15"/>
  <c r="L130" i="15" s="1"/>
  <c r="M66" i="15"/>
  <c r="N66" i="15" s="1"/>
  <c r="K66" i="15"/>
  <c r="L66" i="15" s="1"/>
  <c r="I66" i="15"/>
  <c r="J66" i="15" s="1"/>
  <c r="I34" i="15"/>
  <c r="J34" i="15" s="1"/>
  <c r="M34" i="15"/>
  <c r="N34" i="15" s="1"/>
  <c r="K34" i="15"/>
  <c r="L34" i="15" s="1"/>
  <c r="J142" i="15"/>
  <c r="K222" i="15"/>
  <c r="L222" i="15" s="1"/>
  <c r="M222" i="15"/>
  <c r="N222" i="15" s="1"/>
  <c r="K214" i="15"/>
  <c r="L214" i="15" s="1"/>
  <c r="M214" i="15"/>
  <c r="N214" i="15" s="1"/>
  <c r="K206" i="15"/>
  <c r="L206" i="15" s="1"/>
  <c r="M206" i="15"/>
  <c r="N206" i="15" s="1"/>
  <c r="K198" i="15"/>
  <c r="L198" i="15" s="1"/>
  <c r="M198" i="15"/>
  <c r="N198" i="15" s="1"/>
  <c r="K190" i="15"/>
  <c r="L190" i="15" s="1"/>
  <c r="M190" i="15"/>
  <c r="N190" i="15" s="1"/>
  <c r="K182" i="15"/>
  <c r="L182" i="15" s="1"/>
  <c r="M182" i="15"/>
  <c r="N182" i="15" s="1"/>
  <c r="K174" i="15"/>
  <c r="L174" i="15" s="1"/>
  <c r="M174" i="15"/>
  <c r="N174" i="15" s="1"/>
  <c r="K166" i="15"/>
  <c r="L166" i="15" s="1"/>
  <c r="I166" i="15"/>
  <c r="M166" i="15"/>
  <c r="N166" i="15" s="1"/>
  <c r="K158" i="15"/>
  <c r="L158" i="15" s="1"/>
  <c r="I158" i="15"/>
  <c r="M158" i="15"/>
  <c r="N158" i="15" s="1"/>
  <c r="K150" i="15"/>
  <c r="L150" i="15" s="1"/>
  <c r="I150" i="15"/>
  <c r="M150" i="15"/>
  <c r="N150" i="15" s="1"/>
  <c r="K142" i="15"/>
  <c r="L142" i="15" s="1"/>
  <c r="M142" i="15"/>
  <c r="N142" i="15" s="1"/>
  <c r="K134" i="15"/>
  <c r="L134" i="15" s="1"/>
  <c r="M134" i="15"/>
  <c r="N134" i="15" s="1"/>
  <c r="K126" i="15"/>
  <c r="L126" i="15" s="1"/>
  <c r="M126" i="15"/>
  <c r="N126" i="15" s="1"/>
  <c r="K118" i="15"/>
  <c r="L118" i="15" s="1"/>
  <c r="I118" i="15"/>
  <c r="M118" i="15"/>
  <c r="N118" i="15" s="1"/>
  <c r="K110" i="15"/>
  <c r="L110" i="15" s="1"/>
  <c r="I110" i="15"/>
  <c r="M110" i="15"/>
  <c r="N110" i="15" s="1"/>
  <c r="K102" i="15"/>
  <c r="L102" i="15" s="1"/>
  <c r="I102" i="15"/>
  <c r="M102" i="15"/>
  <c r="N102" i="15" s="1"/>
  <c r="K94" i="15"/>
  <c r="L94" i="15" s="1"/>
  <c r="I94" i="15"/>
  <c r="M94" i="15"/>
  <c r="N94" i="15" s="1"/>
  <c r="K86" i="15"/>
  <c r="L86" i="15" s="1"/>
  <c r="I86" i="15"/>
  <c r="M86" i="15"/>
  <c r="N86" i="15" s="1"/>
  <c r="K78" i="15"/>
  <c r="L78" i="15" s="1"/>
  <c r="I78" i="15"/>
  <c r="M78" i="15"/>
  <c r="N78" i="15" s="1"/>
  <c r="K70" i="15"/>
  <c r="L70" i="15" s="1"/>
  <c r="I70" i="15"/>
  <c r="M70" i="15"/>
  <c r="N70" i="15" s="1"/>
  <c r="K62" i="15"/>
  <c r="L62" i="15" s="1"/>
  <c r="I62" i="15"/>
  <c r="M62" i="15"/>
  <c r="N62" i="15" s="1"/>
  <c r="K54" i="15"/>
  <c r="L54" i="15" s="1"/>
  <c r="M54" i="15"/>
  <c r="N54" i="15" s="1"/>
  <c r="K46" i="15"/>
  <c r="L46" i="15" s="1"/>
  <c r="I46" i="15"/>
  <c r="M46" i="15"/>
  <c r="N46" i="15" s="1"/>
  <c r="K38" i="15"/>
  <c r="L38" i="15" s="1"/>
  <c r="I38" i="15"/>
  <c r="M38" i="15"/>
  <c r="N38" i="15" s="1"/>
  <c r="K30" i="15"/>
  <c r="L30" i="15" s="1"/>
  <c r="I30" i="15"/>
  <c r="M30" i="15"/>
  <c r="N30" i="15" s="1"/>
  <c r="K22" i="15"/>
  <c r="L22" i="15" s="1"/>
  <c r="I22" i="15"/>
  <c r="J22" i="15" s="1"/>
  <c r="M22" i="15"/>
  <c r="N22" i="15" s="1"/>
  <c r="K14" i="15"/>
  <c r="L14" i="15" s="1"/>
  <c r="I14" i="15"/>
  <c r="M14" i="15"/>
  <c r="N14" i="15" s="1"/>
  <c r="K6" i="15"/>
  <c r="L6" i="15" s="1"/>
  <c r="I6" i="15"/>
  <c r="M6" i="15"/>
  <c r="N6" i="15" s="1"/>
  <c r="I224" i="15"/>
  <c r="J224" i="15" s="1"/>
  <c r="I218" i="15"/>
  <c r="I211" i="15"/>
  <c r="J211" i="15" s="1"/>
  <c r="I205" i="15"/>
  <c r="J205" i="15" s="1"/>
  <c r="I197" i="15"/>
  <c r="J197" i="15" s="1"/>
  <c r="I190" i="15"/>
  <c r="I183" i="15"/>
  <c r="J183" i="15" s="1"/>
  <c r="I177" i="15"/>
  <c r="J177" i="15" s="1"/>
  <c r="I170" i="15"/>
  <c r="J170" i="15" s="1"/>
  <c r="I154" i="15"/>
  <c r="I126" i="15"/>
  <c r="I98" i="15"/>
  <c r="J98" i="15" s="1"/>
  <c r="I40" i="15"/>
  <c r="J40" i="15" s="1"/>
  <c r="K205" i="15"/>
  <c r="L205" i="15" s="1"/>
  <c r="K141" i="15"/>
  <c r="L141" i="15" s="1"/>
  <c r="K77" i="15"/>
  <c r="L77" i="15" s="1"/>
  <c r="M175" i="15"/>
  <c r="N175" i="15" s="1"/>
  <c r="M111" i="15"/>
  <c r="N111" i="15" s="1"/>
  <c r="M47" i="15"/>
  <c r="N47" i="15" s="1"/>
  <c r="M226" i="15"/>
  <c r="N226" i="15" s="1"/>
  <c r="K226" i="15"/>
  <c r="L226" i="15" s="1"/>
  <c r="M186" i="15"/>
  <c r="N186" i="15" s="1"/>
  <c r="K186" i="15"/>
  <c r="L186" i="15" s="1"/>
  <c r="I114" i="15"/>
  <c r="M114" i="15"/>
  <c r="N114" i="15" s="1"/>
  <c r="K114" i="15"/>
  <c r="L114" i="15" s="1"/>
  <c r="I149" i="15"/>
  <c r="J149" i="15" s="1"/>
  <c r="M149" i="15"/>
  <c r="N149" i="15" s="1"/>
  <c r="I117" i="15"/>
  <c r="J117" i="15" s="1"/>
  <c r="M117" i="15"/>
  <c r="N117" i="15" s="1"/>
  <c r="I109" i="15"/>
  <c r="J109" i="15" s="1"/>
  <c r="M109" i="15"/>
  <c r="N109" i="15" s="1"/>
  <c r="I101" i="15"/>
  <c r="J101" i="15" s="1"/>
  <c r="M101" i="15"/>
  <c r="N101" i="15" s="1"/>
  <c r="I93" i="15"/>
  <c r="J93" i="15" s="1"/>
  <c r="M93" i="15"/>
  <c r="N93" i="15" s="1"/>
  <c r="I85" i="15"/>
  <c r="J85" i="15" s="1"/>
  <c r="M85" i="15"/>
  <c r="N85" i="15" s="1"/>
  <c r="M53" i="15"/>
  <c r="N53" i="15" s="1"/>
  <c r="I53" i="15"/>
  <c r="J53" i="15" s="1"/>
  <c r="I45" i="15"/>
  <c r="J45" i="15" s="1"/>
  <c r="M45" i="15"/>
  <c r="N45" i="15" s="1"/>
  <c r="I37" i="15"/>
  <c r="J37" i="15" s="1"/>
  <c r="M37" i="15"/>
  <c r="N37" i="15" s="1"/>
  <c r="I29" i="15"/>
  <c r="J29" i="15" s="1"/>
  <c r="M29" i="15"/>
  <c r="N29" i="15" s="1"/>
  <c r="I21" i="15"/>
  <c r="J21" i="15" s="1"/>
  <c r="M21" i="15"/>
  <c r="N21" i="15" s="1"/>
  <c r="I13" i="15"/>
  <c r="J13" i="15" s="1"/>
  <c r="M13" i="15"/>
  <c r="N13" i="15" s="1"/>
  <c r="I5" i="15"/>
  <c r="J5" i="15" s="1"/>
  <c r="M5" i="15"/>
  <c r="N5" i="15" s="1"/>
  <c r="I223" i="15"/>
  <c r="J223" i="15" s="1"/>
  <c r="I217" i="15"/>
  <c r="J217" i="15" s="1"/>
  <c r="I189" i="15"/>
  <c r="J189" i="15" s="1"/>
  <c r="I176" i="15"/>
  <c r="J176" i="15" s="1"/>
  <c r="I169" i="15"/>
  <c r="J169" i="15" s="1"/>
  <c r="I153" i="15"/>
  <c r="J153" i="15" s="1"/>
  <c r="I125" i="15"/>
  <c r="J125" i="15" s="1"/>
  <c r="I32" i="15"/>
  <c r="J32" i="15" s="1"/>
  <c r="K197" i="15"/>
  <c r="L197" i="15" s="1"/>
  <c r="K133" i="15"/>
  <c r="L133" i="15" s="1"/>
  <c r="K69" i="15"/>
  <c r="L69" i="15" s="1"/>
  <c r="K5" i="15"/>
  <c r="L5" i="15" s="1"/>
  <c r="M167" i="15"/>
  <c r="N167" i="15" s="1"/>
  <c r="M103" i="15"/>
  <c r="N103" i="15" s="1"/>
  <c r="M39" i="15"/>
  <c r="N39" i="15" s="1"/>
  <c r="M202" i="15"/>
  <c r="N202" i="15" s="1"/>
  <c r="K202" i="15"/>
  <c r="L202" i="15" s="1"/>
  <c r="M146" i="15"/>
  <c r="N146" i="15" s="1"/>
  <c r="K146" i="15"/>
  <c r="L146" i="15" s="1"/>
  <c r="I146" i="15"/>
  <c r="M90" i="15"/>
  <c r="N90" i="15" s="1"/>
  <c r="K90" i="15"/>
  <c r="L90" i="15" s="1"/>
  <c r="I42" i="15"/>
  <c r="J42" i="15" s="1"/>
  <c r="M42" i="15"/>
  <c r="N42" i="15" s="1"/>
  <c r="K42" i="15"/>
  <c r="L42" i="15" s="1"/>
  <c r="I165" i="15"/>
  <c r="J165" i="15" s="1"/>
  <c r="M165" i="15"/>
  <c r="N165" i="15" s="1"/>
  <c r="M220" i="15"/>
  <c r="N220" i="15" s="1"/>
  <c r="K220" i="15"/>
  <c r="L220" i="15" s="1"/>
  <c r="M212" i="15"/>
  <c r="N212" i="15" s="1"/>
  <c r="K212" i="15"/>
  <c r="L212" i="15" s="1"/>
  <c r="M204" i="15"/>
  <c r="N204" i="15" s="1"/>
  <c r="K204" i="15"/>
  <c r="L204" i="15" s="1"/>
  <c r="M196" i="15"/>
  <c r="N196" i="15" s="1"/>
  <c r="K196" i="15"/>
  <c r="L196" i="15" s="1"/>
  <c r="M188" i="15"/>
  <c r="N188" i="15" s="1"/>
  <c r="K188" i="15"/>
  <c r="L188" i="15" s="1"/>
  <c r="M180" i="15"/>
  <c r="N180" i="15" s="1"/>
  <c r="K180" i="15"/>
  <c r="L180" i="15" s="1"/>
  <c r="M172" i="15"/>
  <c r="N172" i="15" s="1"/>
  <c r="K172" i="15"/>
  <c r="L172" i="15" s="1"/>
  <c r="I164" i="15"/>
  <c r="J164" i="15" s="1"/>
  <c r="M164" i="15"/>
  <c r="N164" i="15" s="1"/>
  <c r="K164" i="15"/>
  <c r="L164" i="15" s="1"/>
  <c r="I156" i="15"/>
  <c r="J156" i="15" s="1"/>
  <c r="M156" i="15"/>
  <c r="N156" i="15" s="1"/>
  <c r="K156" i="15"/>
  <c r="L156" i="15" s="1"/>
  <c r="M148" i="15"/>
  <c r="N148" i="15" s="1"/>
  <c r="K148" i="15"/>
  <c r="L148" i="15" s="1"/>
  <c r="M140" i="15"/>
  <c r="N140" i="15" s="1"/>
  <c r="I140" i="15"/>
  <c r="J140" i="15" s="1"/>
  <c r="K140" i="15"/>
  <c r="L140" i="15" s="1"/>
  <c r="M132" i="15"/>
  <c r="N132" i="15" s="1"/>
  <c r="I132" i="15"/>
  <c r="J132" i="15" s="1"/>
  <c r="K132" i="15"/>
  <c r="L132" i="15" s="1"/>
  <c r="M124" i="15"/>
  <c r="N124" i="15" s="1"/>
  <c r="I124" i="15"/>
  <c r="J124" i="15" s="1"/>
  <c r="K124" i="15"/>
  <c r="L124" i="15" s="1"/>
  <c r="I116" i="15"/>
  <c r="J116" i="15" s="1"/>
  <c r="M116" i="15"/>
  <c r="N116" i="15" s="1"/>
  <c r="K116" i="15"/>
  <c r="L116" i="15" s="1"/>
  <c r="I108" i="15"/>
  <c r="J108" i="15" s="1"/>
  <c r="M108" i="15"/>
  <c r="N108" i="15" s="1"/>
  <c r="K108" i="15"/>
  <c r="L108" i="15" s="1"/>
  <c r="I100" i="15"/>
  <c r="J100" i="15" s="1"/>
  <c r="M100" i="15"/>
  <c r="N100" i="15" s="1"/>
  <c r="K100" i="15"/>
  <c r="L100" i="15" s="1"/>
  <c r="I92" i="15"/>
  <c r="J92" i="15" s="1"/>
  <c r="M92" i="15"/>
  <c r="N92" i="15" s="1"/>
  <c r="K92" i="15"/>
  <c r="L92" i="15" s="1"/>
  <c r="I84" i="15"/>
  <c r="J84" i="15" s="1"/>
  <c r="M84" i="15"/>
  <c r="N84" i="15" s="1"/>
  <c r="K84" i="15"/>
  <c r="L84" i="15" s="1"/>
  <c r="M76" i="15"/>
  <c r="N76" i="15" s="1"/>
  <c r="K76" i="15"/>
  <c r="L76" i="15" s="1"/>
  <c r="I76" i="15"/>
  <c r="J76" i="15" s="1"/>
  <c r="M68" i="15"/>
  <c r="N68" i="15" s="1"/>
  <c r="K68" i="15"/>
  <c r="L68" i="15" s="1"/>
  <c r="I68" i="15"/>
  <c r="J68" i="15" s="1"/>
  <c r="M60" i="15"/>
  <c r="N60" i="15" s="1"/>
  <c r="K60" i="15"/>
  <c r="L60" i="15" s="1"/>
  <c r="I60" i="15"/>
  <c r="J60" i="15" s="1"/>
  <c r="M52" i="15"/>
  <c r="N52" i="15" s="1"/>
  <c r="I52" i="15"/>
  <c r="J52" i="15" s="1"/>
  <c r="K52" i="15"/>
  <c r="L52" i="15" s="1"/>
  <c r="I44" i="15"/>
  <c r="J44" i="15" s="1"/>
  <c r="M44" i="15"/>
  <c r="N44" i="15" s="1"/>
  <c r="K44" i="15"/>
  <c r="L44" i="15" s="1"/>
  <c r="I36" i="15"/>
  <c r="J36" i="15" s="1"/>
  <c r="M36" i="15"/>
  <c r="N36" i="15" s="1"/>
  <c r="K36" i="15"/>
  <c r="L36" i="15" s="1"/>
  <c r="I28" i="15"/>
  <c r="J28" i="15" s="1"/>
  <c r="M28" i="15"/>
  <c r="N28" i="15" s="1"/>
  <c r="K28" i="15"/>
  <c r="L28" i="15" s="1"/>
  <c r="I20" i="15"/>
  <c r="J20" i="15" s="1"/>
  <c r="M20" i="15"/>
  <c r="N20" i="15" s="1"/>
  <c r="K20" i="15"/>
  <c r="L20" i="15" s="1"/>
  <c r="I12" i="15"/>
  <c r="J12" i="15" s="1"/>
  <c r="M12" i="15"/>
  <c r="N12" i="15" s="1"/>
  <c r="K12" i="15"/>
  <c r="L12" i="15" s="1"/>
  <c r="I4" i="15"/>
  <c r="J4" i="15" s="1"/>
  <c r="M4" i="15"/>
  <c r="N4" i="15" s="1"/>
  <c r="K4" i="15"/>
  <c r="L4" i="15" s="1"/>
  <c r="I216" i="15"/>
  <c r="J216" i="15" s="1"/>
  <c r="I210" i="15"/>
  <c r="I203" i="15"/>
  <c r="J203" i="15" s="1"/>
  <c r="I195" i="15"/>
  <c r="J195" i="15" s="1"/>
  <c r="I188" i="15"/>
  <c r="J188" i="15" s="1"/>
  <c r="I182" i="15"/>
  <c r="I175" i="15"/>
  <c r="J175" i="15" s="1"/>
  <c r="I168" i="15"/>
  <c r="J168" i="15" s="1"/>
  <c r="I148" i="15"/>
  <c r="J148" i="15" s="1"/>
  <c r="I119" i="15"/>
  <c r="J119" i="15" s="1"/>
  <c r="I83" i="15"/>
  <c r="J83" i="15" s="1"/>
  <c r="I24" i="15"/>
  <c r="J24" i="15" s="1"/>
  <c r="K189" i="15"/>
  <c r="L189" i="15" s="1"/>
  <c r="K125" i="15"/>
  <c r="L125" i="15" s="1"/>
  <c r="K61" i="15"/>
  <c r="L61" i="15" s="1"/>
  <c r="M223" i="15"/>
  <c r="N223" i="15" s="1"/>
  <c r="M159" i="15"/>
  <c r="N159" i="15" s="1"/>
  <c r="M95" i="15"/>
  <c r="N95" i="15" s="1"/>
  <c r="M31" i="15"/>
  <c r="N31" i="15" s="1"/>
  <c r="J198" i="15"/>
  <c r="J166" i="15"/>
  <c r="J134" i="15"/>
  <c r="J102" i="15"/>
  <c r="J70" i="15"/>
  <c r="J38" i="15"/>
  <c r="J6" i="15"/>
  <c r="J158" i="15"/>
  <c r="J126" i="15"/>
  <c r="J94" i="15"/>
  <c r="J62" i="15"/>
  <c r="J2" i="15"/>
  <c r="H20" i="2"/>
  <c r="H40" i="2"/>
  <c r="H32" i="2"/>
  <c r="H16" i="2"/>
  <c r="H39" i="2"/>
  <c r="H23" i="2"/>
  <c r="H7" i="2"/>
  <c r="H28" i="2"/>
  <c r="H48" i="2"/>
  <c r="H24" i="2"/>
  <c r="H8" i="2"/>
  <c r="H47" i="2"/>
  <c r="H31" i="2"/>
  <c r="H15" i="2"/>
  <c r="H4" i="2"/>
  <c r="H12" i="2"/>
  <c r="H51" i="2"/>
  <c r="H43" i="2"/>
  <c r="H35" i="2"/>
  <c r="H27" i="2"/>
  <c r="H19" i="2"/>
  <c r="H11" i="2"/>
  <c r="H3" i="2"/>
  <c r="H50" i="2"/>
  <c r="H34" i="2"/>
  <c r="H18" i="2"/>
  <c r="H41" i="2"/>
  <c r="H17" i="2"/>
  <c r="H46" i="2"/>
  <c r="H6" i="2"/>
  <c r="H22" i="2"/>
  <c r="H37" i="2"/>
  <c r="H29" i="2"/>
  <c r="H13" i="2"/>
  <c r="H5" i="2"/>
  <c r="H45" i="2"/>
  <c r="H38" i="2"/>
  <c r="H30" i="2"/>
  <c r="H14" i="2"/>
  <c r="H21" i="2"/>
  <c r="H2" i="2"/>
  <c r="H42" i="2"/>
  <c r="H10" i="2"/>
  <c r="H26" i="2"/>
  <c r="H49" i="2"/>
  <c r="H33" i="2"/>
  <c r="H25" i="2"/>
  <c r="J118" i="15" l="1"/>
  <c r="J82" i="15"/>
  <c r="J74" i="15"/>
  <c r="J30" i="15"/>
  <c r="J78" i="15"/>
  <c r="J150" i="15"/>
  <c r="J210" i="15"/>
  <c r="J190" i="15"/>
  <c r="J14" i="15"/>
  <c r="J182" i="15"/>
  <c r="J154" i="15"/>
  <c r="J218" i="15"/>
  <c r="J86" i="15"/>
  <c r="J178" i="15"/>
  <c r="J138" i="15"/>
  <c r="J122" i="15"/>
  <c r="J146" i="15"/>
  <c r="J110" i="15"/>
  <c r="J50" i="15"/>
  <c r="J114" i="15"/>
  <c r="J46" i="15"/>
  <c r="J18" i="15"/>
  <c r="J26" i="15"/>
</calcChain>
</file>

<file path=xl/sharedStrings.xml><?xml version="1.0" encoding="utf-8"?>
<sst xmlns="http://schemas.openxmlformats.org/spreadsheetml/2006/main" count="4195" uniqueCount="735">
  <si>
    <t>11.04</t>
  </si>
  <si>
    <t>Planos Municipais de Saneamento Básico</t>
  </si>
  <si>
    <t>10.15</t>
  </si>
  <si>
    <t>10.14</t>
  </si>
  <si>
    <t>10.13</t>
  </si>
  <si>
    <t>10.12</t>
  </si>
  <si>
    <t>10.11</t>
  </si>
  <si>
    <t>10.07</t>
  </si>
  <si>
    <t>10.06</t>
  </si>
  <si>
    <t>10.05</t>
  </si>
  <si>
    <t>10.03</t>
  </si>
  <si>
    <t>10.02</t>
  </si>
  <si>
    <t>05.01</t>
  </si>
  <si>
    <t>04.05</t>
  </si>
  <si>
    <t>04.04</t>
  </si>
  <si>
    <t>04.03</t>
  </si>
  <si>
    <t>04.02</t>
  </si>
  <si>
    <t>04.01</t>
  </si>
  <si>
    <t>03.06</t>
  </si>
  <si>
    <t>03.03</t>
  </si>
  <si>
    <t>02.09</t>
  </si>
  <si>
    <t>02.08</t>
  </si>
  <si>
    <t>02.07</t>
  </si>
  <si>
    <t>02.06</t>
  </si>
  <si>
    <t>02.03</t>
  </si>
  <si>
    <t>02.01</t>
  </si>
  <si>
    <t>01.08</t>
  </si>
  <si>
    <t>01.07</t>
  </si>
  <si>
    <t>01.06</t>
  </si>
  <si>
    <t>01.05</t>
  </si>
  <si>
    <t>01.04</t>
  </si>
  <si>
    <t>01.03</t>
  </si>
  <si>
    <t>01.02</t>
  </si>
  <si>
    <t>Frequência</t>
  </si>
  <si>
    <t>Plano</t>
  </si>
  <si>
    <t>Outros</t>
  </si>
  <si>
    <t>03.08</t>
  </si>
  <si>
    <t>07.01</t>
  </si>
  <si>
    <t>09.02</t>
  </si>
  <si>
    <t>09.04</t>
  </si>
  <si>
    <t>09.06</t>
  </si>
  <si>
    <t>Diagnóstico</t>
  </si>
  <si>
    <t>02.02</t>
  </si>
  <si>
    <t>02.04</t>
  </si>
  <si>
    <t>02.11</t>
  </si>
  <si>
    <t>04.08</t>
  </si>
  <si>
    <t>09.03</t>
  </si>
  <si>
    <t>11.01</t>
  </si>
  <si>
    <t>11.02</t>
  </si>
  <si>
    <t>11.03</t>
  </si>
  <si>
    <t>01.01</t>
  </si>
  <si>
    <t>perdas no sistema de abastecimento de água</t>
  </si>
  <si>
    <t>falta de plano de contingências no sistema de abastecimento de água</t>
  </si>
  <si>
    <t>falta planejamento do sistema de abastecimento de água para o atendimento de cenários futuros</t>
  </si>
  <si>
    <t>falta regularização das outorgas de direto de uso dos recursos hídricos para captação</t>
  </si>
  <si>
    <t>falta identificação de novos mananciais</t>
  </si>
  <si>
    <t>01.09</t>
  </si>
  <si>
    <t>falta sistemas alternativos e isolados de abastecimento de água</t>
  </si>
  <si>
    <t>01.10</t>
  </si>
  <si>
    <t xml:space="preserve">inadimplência no sistema de abastecimento de água </t>
  </si>
  <si>
    <t>01.11</t>
  </si>
  <si>
    <t>desperdício/mau uso da água de abastecimento</t>
  </si>
  <si>
    <t>01.12</t>
  </si>
  <si>
    <t>falta planejamento e estrutura para abastecer população flutuante</t>
  </si>
  <si>
    <t>01.13</t>
  </si>
  <si>
    <t>falta aproveitamento de água de chuva</t>
  </si>
  <si>
    <t>falta macro/micromedição nos sistemas de abastecimento público</t>
  </si>
  <si>
    <t>alta impermeabilização do solo</t>
  </si>
  <si>
    <t>alagamentos e enchentes / falta de sistema de drenagem de águas pluviais (eficiente)</t>
  </si>
  <si>
    <t>falta manutenção do sistema de drenagem de águas pluviais - microdrenagem</t>
  </si>
  <si>
    <t>falta manutenção do sistema de drenagem de águas pluviais - macrodrenagem</t>
  </si>
  <si>
    <t>02.05</t>
  </si>
  <si>
    <t>problemas estruturais com o sistema de macrodrenagem/microdrenagem</t>
  </si>
  <si>
    <t>problemas estruturais com o sistema de macrodrenagem</t>
  </si>
  <si>
    <t>problemas estruturais com o sistema de microdrenagem</t>
  </si>
  <si>
    <t>falta planejamento do sistema de drenagem de águas pluviais</t>
  </si>
  <si>
    <t>falta plano de contingências do sistema de drenagem de águas pluviais</t>
  </si>
  <si>
    <t>02.10</t>
  </si>
  <si>
    <t>falta de sistema de monitoramento de águas pluviais</t>
  </si>
  <si>
    <t>falta equipamentos e/ou manutenção da rede hidrográfica sujeita ao assoreamento</t>
  </si>
  <si>
    <t>03.01</t>
  </si>
  <si>
    <t>falta da inclusão da educação ambiental nas agendas diversas</t>
  </si>
  <si>
    <t>03.02</t>
  </si>
  <si>
    <t>falta de incentivos para a condução de atividades de educação ambiental</t>
  </si>
  <si>
    <t>03.04</t>
  </si>
  <si>
    <t>falta de diálogo com a sociedade em consultas ou audiências públicas</t>
  </si>
  <si>
    <t>03.05</t>
  </si>
  <si>
    <t>falta campanha de conscientização sobre problemas da impermeabilização do solo</t>
  </si>
  <si>
    <t>falta disseminação da educação ambiental como ferramenta de mudança ambiental</t>
  </si>
  <si>
    <t>03.07</t>
  </si>
  <si>
    <t>falta ações contínuas ou programas continuados em educação ambiental</t>
  </si>
  <si>
    <t>falta de ações de educação ambiental voltada para a população rural e comunidades isoladas</t>
  </si>
  <si>
    <t>03.09</t>
  </si>
  <si>
    <t>falta envolvimento/participação das comunidades da gestão dos sistemas ambientais diversos</t>
  </si>
  <si>
    <t>falta de planejamento dos sistemas de esgotamento sanitário</t>
  </si>
  <si>
    <t>falta de manutenção dos sistemas de esgotamento sanitário</t>
  </si>
  <si>
    <t>04.06</t>
  </si>
  <si>
    <t>existência de despejos irregulares</t>
  </si>
  <si>
    <t>04.07</t>
  </si>
  <si>
    <t>existência de ligações cruzadas</t>
  </si>
  <si>
    <t>falta de sistemas de esgotamento sanitários para comunidades pequenas e/ou isoladas</t>
  </si>
  <si>
    <t>05.02</t>
  </si>
  <si>
    <t>05.10</t>
  </si>
  <si>
    <t>05.11</t>
  </si>
  <si>
    <t>05.12</t>
  </si>
  <si>
    <t>05.13</t>
  </si>
  <si>
    <t>falta de recursos humanos para atividades de fiscalização e controle ambientais</t>
  </si>
  <si>
    <t>05.14</t>
  </si>
  <si>
    <t>ausência ou baixa atuação dos conselhos municipais ambientais</t>
  </si>
  <si>
    <t>05.15</t>
  </si>
  <si>
    <t>identificação e fiscalização das áreas contaminadas e reabilitadas</t>
  </si>
  <si>
    <t>falta de verbas para financiamento das atividades de fiscalização</t>
  </si>
  <si>
    <t>inobservância da legislação relativa aos recursos hídricos</t>
  </si>
  <si>
    <t>ausência de fiscalização e acompanhamento de projetos e obras</t>
  </si>
  <si>
    <t>06.01</t>
  </si>
  <si>
    <t>falta de planejamento integrado dos setores ambientais e de infraestrutura urbana</t>
  </si>
  <si>
    <t>06.02</t>
  </si>
  <si>
    <t>06.03</t>
  </si>
  <si>
    <t>06.04</t>
  </si>
  <si>
    <t>06.05</t>
  </si>
  <si>
    <t>06.06</t>
  </si>
  <si>
    <t>06.07</t>
  </si>
  <si>
    <t>falta integração entre gestores ambientais, de saneamento e de recursos hídricos</t>
  </si>
  <si>
    <t>06.08</t>
  </si>
  <si>
    <t>ausência de planos diretores municipais</t>
  </si>
  <si>
    <t>06.09</t>
  </si>
  <si>
    <t>falta da aplicação (cumprimento) dos planos setoriais</t>
  </si>
  <si>
    <t>06.10</t>
  </si>
  <si>
    <t>falta atenção e ações específicas de gestão junto às comunidades rurais ou isoladas</t>
  </si>
  <si>
    <t>06.11</t>
  </si>
  <si>
    <t>ausência de políticas, ações e gestões intermunicipais</t>
  </si>
  <si>
    <t>06.12</t>
  </si>
  <si>
    <t>ausência, supressão e falta de transparência de informações</t>
  </si>
  <si>
    <t>06.13</t>
  </si>
  <si>
    <t>falta de politicas públicas integradas</t>
  </si>
  <si>
    <t>06.14</t>
  </si>
  <si>
    <t>falta planejamento da expansão urbana, rural e periurbana.</t>
  </si>
  <si>
    <t>06.15</t>
  </si>
  <si>
    <t>falta ações para a universalização dos sistemas de saneamento</t>
  </si>
  <si>
    <t>06.16</t>
  </si>
  <si>
    <t>06.17</t>
  </si>
  <si>
    <t>falta abordar no poder público as temáticas: segurança alimentar, economia solidária e vulnerabilidade social</t>
  </si>
  <si>
    <t>ausência de revisão de planos setoriais</t>
  </si>
  <si>
    <t>falta modernizar e ampliar rede de monitoramento de quantidade das águas subterrâneas e superficiais</t>
  </si>
  <si>
    <t>07.02</t>
  </si>
  <si>
    <t>falta modernizar e ampliar rede de monitoramento de qualidade das águas subterrâneas e superficiais</t>
  </si>
  <si>
    <t>07.03</t>
  </si>
  <si>
    <t>07.04</t>
  </si>
  <si>
    <t>07.05</t>
  </si>
  <si>
    <t>falta a gestão das informações e resultados do monitoramento</t>
  </si>
  <si>
    <t>falta de monitoramento e acompanhamento de erosões</t>
  </si>
  <si>
    <t>08.01</t>
  </si>
  <si>
    <t>falta de regularização e ações de reestruturação ou despejo em áreas de ocupação irregulares ou de habitação desconforme</t>
  </si>
  <si>
    <t>08.02</t>
  </si>
  <si>
    <t>09.01</t>
  </si>
  <si>
    <t>poluição ou contaminação das águas subterrâneas</t>
  </si>
  <si>
    <t>poluição ou contaminação das águas superficiais</t>
  </si>
  <si>
    <t>poluição ou contaminação de áreas de banho, lazer e contemplação</t>
  </si>
  <si>
    <t>09.05</t>
  </si>
  <si>
    <t>erosão e assoreamento</t>
  </si>
  <si>
    <t>eutrofização</t>
  </si>
  <si>
    <t>10.01</t>
  </si>
  <si>
    <t>10.04</t>
  </si>
  <si>
    <t>10.08</t>
  </si>
  <si>
    <t>10.09</t>
  </si>
  <si>
    <t>falta de estações de transbordo ou armazenamento</t>
  </si>
  <si>
    <t>10.10</t>
  </si>
  <si>
    <t>falta de destinação e disposição final correta dos resíduos sólidos (Geral)</t>
  </si>
  <si>
    <t>falta de destinação final adequada dos resíduos sólidos domiciliares (aterro)</t>
  </si>
  <si>
    <t>falta de destinação final adequada dos resíduos sólidos da coleta seletiva</t>
  </si>
  <si>
    <t>falta de destinação final adequada dos resíduos sólidos da construção civil</t>
  </si>
  <si>
    <t>falta de destinação final adequada dos resíduos sólidos de grande volume</t>
  </si>
  <si>
    <t>falta de destinação final adequada dos resíduos sólidos dos sistemas de saúde</t>
  </si>
  <si>
    <t>10.16</t>
  </si>
  <si>
    <t>falta de destinação final adequada dos resíduos sólidos da poda e varrição</t>
  </si>
  <si>
    <t>10.17</t>
  </si>
  <si>
    <t>falta de destinação final adequada dos resíduos sólidos de outros resíduos</t>
  </si>
  <si>
    <t>10.18</t>
  </si>
  <si>
    <t>falta de sistemas de triagem de resíduos</t>
  </si>
  <si>
    <t>falta de logística reversa</t>
  </si>
  <si>
    <t>falta pesquisa de novas áreas de descarte</t>
  </si>
  <si>
    <t>falta de tratamentos alternativos dos resíduos sólidos</t>
  </si>
  <si>
    <t>falta de investimentos para coleta, transbordo, tratamento e disposição final dos resíduos sólidos</t>
  </si>
  <si>
    <t>degradação e desmatamento da vegetação natural</t>
  </si>
  <si>
    <t>degradação e desmatamento das áreas de preservação</t>
  </si>
  <si>
    <t>degradação da paisagem</t>
  </si>
  <si>
    <t>falta programas de recuperação e restauração da vegetação</t>
  </si>
  <si>
    <t>11.05</t>
  </si>
  <si>
    <t>falta programas de recuperação e restauração de áreas protegidas</t>
  </si>
  <si>
    <t>11.06</t>
  </si>
  <si>
    <t>falta instituir novas unidades de conservação</t>
  </si>
  <si>
    <t>11.07</t>
  </si>
  <si>
    <t>faltam áreas de proteção ambiental</t>
  </si>
  <si>
    <t>11.08</t>
  </si>
  <si>
    <t>fata de instrumentos para o controle do desmatamento</t>
  </si>
  <si>
    <t>11.09</t>
  </si>
  <si>
    <t>falta campanhas para a de arborização urbana</t>
  </si>
  <si>
    <t>12.01</t>
  </si>
  <si>
    <t>falta divulgação do Comitê de Bacias, suas atividades e oportunidade de participação</t>
  </si>
  <si>
    <t>12.02</t>
  </si>
  <si>
    <t>falta de um sistema web interativo/participativo de educação ambiental</t>
  </si>
  <si>
    <t>12.03</t>
  </si>
  <si>
    <t>falta capacitação para a gestão de sistemas de saneamento</t>
  </si>
  <si>
    <t>12.04</t>
  </si>
  <si>
    <t>falta capacitação para a gestão de recursos hídricos</t>
  </si>
  <si>
    <t>12.05</t>
  </si>
  <si>
    <t>falta de capacitação para comunidades rurais e isoladas</t>
  </si>
  <si>
    <t>12.06</t>
  </si>
  <si>
    <t>falta de capacitação e atualização de educadores ambientais</t>
  </si>
  <si>
    <t>12.07</t>
  </si>
  <si>
    <t>falta treinamento em sistemas de saneamento</t>
  </si>
  <si>
    <t>12.08</t>
  </si>
  <si>
    <t>falta de estudos e ações voltadas ao potencial hidroviário de pequeno, médio e grande portes</t>
  </si>
  <si>
    <t>12.09</t>
  </si>
  <si>
    <t>falta de estudos relativos às oportunidades (potenciais) ambientais</t>
  </si>
  <si>
    <t>12.10</t>
  </si>
  <si>
    <t>falta de estudos relativos à capacidade de suporte dos recursos ambientais disponíveis</t>
  </si>
  <si>
    <t>12.11</t>
  </si>
  <si>
    <t>falta sistema de reuso das águas</t>
  </si>
  <si>
    <t>Elaboração e execução de sistemas de reuso de água nas repartições públicas e privadas</t>
  </si>
  <si>
    <t>Fomentar a criação de projeto de lei para estabelecer condições de reuso da água como forma de redução de impostos</t>
  </si>
  <si>
    <t>Instituir, instrumentar e financiar programas de conscientização do uso racional da água junto à população e à rede básica de ensino</t>
  </si>
  <si>
    <t>Identificar e Regularizar as ligações clandestinas de água</t>
  </si>
  <si>
    <t>Reforma na infraestrutura das tubulações antigas e fiscalização sistemática do abastecimento</t>
  </si>
  <si>
    <t>Investir em equipamentos para monitorar os vazamentos e perdas de água</t>
  </si>
  <si>
    <t>falha/ineficiência do sistema de abastecimento de água</t>
  </si>
  <si>
    <t xml:space="preserve">Mapear e analisar todo o sistema de distribuição </t>
  </si>
  <si>
    <t>Setorização das redes de distribuição e implementação de válvulas de pressão em todos os setores</t>
  </si>
  <si>
    <t>Ampliação/Melhoria  estação elevatória de Agua</t>
  </si>
  <si>
    <t>Ampliação/melhoria do sistema de abastecimento público</t>
  </si>
  <si>
    <t>Planejamento e investimento em reservatórios (longo prazo)</t>
  </si>
  <si>
    <t>Emparelhar Planos Diretores Municipais e Planos de Sanemaento</t>
  </si>
  <si>
    <t>Elaboração de um Plano de Contingências do sistema de abastecimento de água</t>
  </si>
  <si>
    <t>Capacitação dos agentes sobre situações emergenciais de abastecimento</t>
  </si>
  <si>
    <t xml:space="preserve">Dimensionar e Analisar as demandas de água e tratamento em virtude dos picos e do crescimento da população e propor sistemas mistos de saneamento </t>
  </si>
  <si>
    <t xml:space="preserve">Estudo da capacidade suporte territorial em função da demanda e oferta de recursos hídricos </t>
  </si>
  <si>
    <t>Expandir e otimizar sistemas produtores de água</t>
  </si>
  <si>
    <t>Avaliar e modernizar a sistemática atual de fiscalização e os procedimentos do sistema de outorgas</t>
  </si>
  <si>
    <t>Elaborar estudos de ERA(relatório de avaliação de eficiência) para corpos hídricos</t>
  </si>
  <si>
    <t>Fiscalização de captação irregular de corpos d'água</t>
  </si>
  <si>
    <t>Incentivar a regularização de outorga de captação de águas e lançamento de efluentes nos sistemas autônomos de abastecimento público</t>
  </si>
  <si>
    <t>Divulgação da cartografia hidrogeologia básica em meios digitais</t>
  </si>
  <si>
    <t>Mapear novas áreas potenciais de uso racional de água bruta</t>
  </si>
  <si>
    <t>Estudos e projeto de obras de aproveitamento múltiplo e/ou controle dos recursos hídricos</t>
  </si>
  <si>
    <t>Estudos para implementação da cobrança, tarifas e de seus impactos e acompanhamento da sua implementação</t>
  </si>
  <si>
    <t>Promover o consumo consciente</t>
  </si>
  <si>
    <t>Racionalização do uso da água no sistema de abastecimento urbano</t>
  </si>
  <si>
    <t>Dimensionar e analisar as demandas de água e tratamento em virtude da população flutuante</t>
  </si>
  <si>
    <t>Implantação de obras de aproveitamento de água de chuva (cisternas)</t>
  </si>
  <si>
    <t>Acompanhamento e controle da perfuração de poços e instalação de hidrômetros</t>
  </si>
  <si>
    <t>Hidrometração e macromedição nos sistemas urbanos de abastecimento de água</t>
  </si>
  <si>
    <t>Construir pavimentos, calçadas e espaços públicos permeáveis (ecológicos).</t>
  </si>
  <si>
    <t>Construir dispositivos de promoção da infiltração das águas de chuva</t>
  </si>
  <si>
    <t>Monitorar e divulgar resultados das ações relativas à promoção da drenagem sustentável</t>
  </si>
  <si>
    <t>Criação de Legislação Específica</t>
  </si>
  <si>
    <t>Recuperação de áreas degradadas</t>
  </si>
  <si>
    <t>Estudo dos alagamentos através do estabelecimento de cenários e de modelo computacional</t>
  </si>
  <si>
    <t>Incentivo à criação de áreas permeáveis em lotes e espaços públicos</t>
  </si>
  <si>
    <t>Promover e otimizar  sistemas eficientes de drenagem de águas pluviais</t>
  </si>
  <si>
    <t>Promover a atualização dos Plano de macro e microdrenagem</t>
  </si>
  <si>
    <t>Fomentar a integração do manejo de águas pluviais ao contrato das concessionárias responsáveis pelo abastecimento de água e esgoto do município</t>
  </si>
  <si>
    <t>Expandir, otimizar e promover a manutenção do sistema de microdrenagem</t>
  </si>
  <si>
    <t>Projetos e Obras de desassoreamento, dragagem, limpeza, retificação e canalização de cursos d'água</t>
  </si>
  <si>
    <t>Expandir, otimizar e promover a manutenção do sistema de macrodrenagem</t>
  </si>
  <si>
    <t>Elaboração de base cartográfica regional voltada para sistemas de drenagem</t>
  </si>
  <si>
    <t>Elaboração de mapa de uso e ocupação</t>
  </si>
  <si>
    <t>Fomentar a inclusão da agenda "drenagem" na pauta do saneamento</t>
  </si>
  <si>
    <t>Desenvolver e implementar projetos estruturais  para contornar os problemas encontrados no sistema microdrenagem</t>
  </si>
  <si>
    <t>Desenvolver e implementar projetos estruturais  para contornar os problemas encontrados no sistema de macrodrenagem</t>
  </si>
  <si>
    <t>Regulamentação do uso e ocupação do solo</t>
  </si>
  <si>
    <t xml:space="preserve">Criação e manutenção de um banco de dados voltado para sistemas de drenagem </t>
  </si>
  <si>
    <t>Criação de um setor de Gestão de Drenagem</t>
  </si>
  <si>
    <t>Implementação e revisão de estudos hidrológicos e áreas correlatas aos sistemas de drenagem urbana</t>
  </si>
  <si>
    <t>promover mecanismos para o monitoramento de bacias hidrográficas</t>
  </si>
  <si>
    <t>Projetos e obras de estruturas para contenção de cheias</t>
  </si>
  <si>
    <t>Instalar sistema telemétrico online de monitoramento de qualidade e quantidade de águas</t>
  </si>
  <si>
    <t>Fazer plano dos investimentos necessários para realizar o monitoramento das redes telemétricas</t>
  </si>
  <si>
    <t>Instalação e monitoramento de linígrafos e associados as ações de drenagem</t>
  </si>
  <si>
    <t xml:space="preserve">Analisar a viabilidade e mapear locais que necessitam  de dragagem </t>
  </si>
  <si>
    <t>Fiscalizar e monitorar do processo de dragagem e seus dejetos para o destino apropriado além dos licenciamentos ambientais</t>
  </si>
  <si>
    <t>Criar rede de monitoramento da qualidade de água, sedimentos e dos organismos vivos dos mananciais</t>
  </si>
  <si>
    <t>Criar formas de educação informal fora das escolas para a gestão participativa de água</t>
  </si>
  <si>
    <t>Fomento à realização de cursos e seminários de atualização, aperfeiçoamento e especialização em educação ambiental</t>
  </si>
  <si>
    <t>Fomento à realização de cursos e seminários de atualização, aperfeiçoamento e especialização em educação ambiental voltado para a áreas pertinentes aos recursos hídricos</t>
  </si>
  <si>
    <t>falta de comprometimento com os recursos naturais e questões de sustentabilidade</t>
  </si>
  <si>
    <t>Criar e fomentar campanhas voltadas a reciclagem de resíduos sólidos</t>
  </si>
  <si>
    <t>Criar e fomentar campanhas voltadas ao manejo e descarte adequado de resíduos em geral</t>
  </si>
  <si>
    <t>Promoção da aproximação e participação da sociedade civil em consultas e/ou audiências públicas</t>
  </si>
  <si>
    <t>Divulgação e fomento de campanhas de conscientização sobre impermeabilização do solo</t>
  </si>
  <si>
    <t>Promover Plano de Comunicação Social da UGRHI</t>
  </si>
  <si>
    <t>Viabilizar a formação de agentes multiplicadores de educação ambiental</t>
  </si>
  <si>
    <t>Analisar e melhorar as formas de divulgação da EA de todos os setores da Sociedade</t>
  </si>
  <si>
    <t>Planejamento com trabalhos permanentes e continuado nas escolas e a todos os setores (palestras, vivências, dinâmicas)</t>
  </si>
  <si>
    <t>Difusão de informações sobre os recursos hídricos disponíveis para população rural e áreas isoladas</t>
  </si>
  <si>
    <t>Levantar, cadastrar e Promover contratos de saneamento para áreas rurais e isoladas com sistemas mistos</t>
  </si>
  <si>
    <t>Fomentar estudos e tecnologias alternativas para captação distribuição e tratamento de água em áreas rurais e isoladas</t>
  </si>
  <si>
    <t>Desenvolver programas educativos de saneamento rural</t>
  </si>
  <si>
    <t>Reunir um banco de dados das ONG's, lideres da comunidade  e atores sociais da UGRHI</t>
  </si>
  <si>
    <t>Fomentar e criar meios de comunicação como redes sociais, e-mails, sítios eletrônicos e aplicativos</t>
  </si>
  <si>
    <t>Elaboração de diagnóstico comunitário em relação as demandas locais ligadas a água</t>
  </si>
  <si>
    <t>Desenvolver e fomentar os potenciais naturais da comunidades locais</t>
  </si>
  <si>
    <t>falta ou insuficiência de sistemas coletores de esgoto</t>
  </si>
  <si>
    <t>Recursos para ampliação da rede de coleta e afastamento</t>
  </si>
  <si>
    <t>falta ou insuficiência de sistemas de afastamento de esgoto (interceptores e elevatórias)</t>
  </si>
  <si>
    <t>Execução de obras e serviços de implantação de sistemas de interceptação, afastamento e tratamento de esgotos urbanos</t>
  </si>
  <si>
    <t>falta ou insuficiência de sistemas de tratamento de esgoto</t>
  </si>
  <si>
    <t>Desenvolver Tratamento secundário e terciário antes dos emissários</t>
  </si>
  <si>
    <t>Aumento da capacidade de tratamento ou ampliação do sistema de tratamento</t>
  </si>
  <si>
    <t xml:space="preserve">Propor TR com base na eficiência para os contratos de saneamento do município </t>
  </si>
  <si>
    <t>Implantação e manutenção da infraestrutura dos sistemas de tratamento de água</t>
  </si>
  <si>
    <t>Diagnosticar lançamentos de esgoto "in natura"</t>
  </si>
  <si>
    <t>Expandir e mapear rede de monitoramento do esgotamento sanitário</t>
  </si>
  <si>
    <t>Promover obras com vistas à expansão da rede de esgotamento sanitário</t>
  </si>
  <si>
    <t>Implantar a fiscalização municipal para os setores de saneamento</t>
  </si>
  <si>
    <t>Identificar os pontos de ligação cruzadas desconectando-os e fiscalizando para não haver outras ligações</t>
  </si>
  <si>
    <t>Construir infraestrutura de saneamento em comunidades pequenas e/ou isoladas</t>
  </si>
  <si>
    <t>Viabilizar a infraestrutura de fiscalização e fomentar a ação fiscalizadora</t>
  </si>
  <si>
    <t>Regularização das outorgas</t>
  </si>
  <si>
    <t>Desenvolver estudos estratégicos para modernizar a fiscalização dos usuários de recursos hídricos</t>
  </si>
  <si>
    <t>Promover a fiscalização ambiental e o cumprimento da legislação ambiental</t>
  </si>
  <si>
    <t>Desenvolvimento de instrumentos normativos de fiscalização no âmbito dos recursos hídricos e áreas correlatas</t>
  </si>
  <si>
    <t>Fomentar a modernização da ouvidoria para receber denúncias da comunidade, auxilio na criação de aplicativo de celular para denúncia</t>
  </si>
  <si>
    <t>Investimento em equipamentos e agentes fiscalizadores</t>
  </si>
  <si>
    <t>Promoção da participação dos conselhos municipais ambientais no âmbito dos recursos hídricos</t>
  </si>
  <si>
    <t xml:space="preserve"> Incentivar  a criação de Conselhos Municipais ambientais em todos os municípios</t>
  </si>
  <si>
    <t>Cumprir a legislação existente e efetivar a fiscalização</t>
  </si>
  <si>
    <t>Gestão ampliada das áreas contaminadas ou passíveis de contaminação eminentes</t>
  </si>
  <si>
    <t>Mapeamento de áreas contaminadas por lixo químico clandestino</t>
  </si>
  <si>
    <t>Aplicar a legislação já existente de forma eficiente</t>
  </si>
  <si>
    <t>Monitoramento e acompanhamento de projetos e obras e sua regularização</t>
  </si>
  <si>
    <t>Garantir a continuidade dos programas, projetos e ações ambientais no âmbito municipal</t>
  </si>
  <si>
    <t xml:space="preserve">Avaliar as legislações existentes, identificar e unificar as sobreposições </t>
  </si>
  <si>
    <t>Implementação de programas, projetos e ações de aproximação da população com o poder público</t>
  </si>
  <si>
    <t>Fomentar a cooperação entre as instituições tornando o trabalho mais eficiente</t>
  </si>
  <si>
    <t>inexistência de sistemas eficientes de cadastro, fiscalização e controle ambiental</t>
  </si>
  <si>
    <t>Operacionalização de um Sistema Integrado de Cadastro, Monitoramento e Fiscalização Ambiental</t>
  </si>
  <si>
    <t>Fomentar a integração  dos Planos Diretores com o Plano de Bacia</t>
  </si>
  <si>
    <t>Promover a integração dos diversos órgãos responsáveis pela gestão</t>
  </si>
  <si>
    <t>Criação da Agência de Bacia</t>
  </si>
  <si>
    <t>Elaborar e atualizar Planos Regionais e Planos Diretores Municipais, submetendo-os à aprovação do colegiado competente</t>
  </si>
  <si>
    <t>Fomentar a execução das ações dos planos através da prefeitura, fiscalizando o cumprimento dos mesmos</t>
  </si>
  <si>
    <t xml:space="preserve">Divulgar e Disponibilizar  banco de dados para a comunidade em geral </t>
  </si>
  <si>
    <t>Fomentar e auxiliar para o fortalecimento de políticas, ações e gestão intermunicipais</t>
  </si>
  <si>
    <t>Criação de um sistema informatizado e SIG para disponibilizar publicamente na web (site do CBH)  os dados</t>
  </si>
  <si>
    <t>Fomentar a divulgação ampla de informações em todos os meios pelos órgãos responsáveis pela qualidade controle e fiscalização dos recursos hídricos</t>
  </si>
  <si>
    <t xml:space="preserve">Contratação por concurso de especialistas em recursos hídricos </t>
  </si>
  <si>
    <t>Promover fórum de políticas pública para  discussão dos recursos hídricos</t>
  </si>
  <si>
    <t>Identificar e criar mapas de áreas urbanas, rurais e periurbanas</t>
  </si>
  <si>
    <t>Fomentar a universalização dos serviços de saneamento básico</t>
  </si>
  <si>
    <t xml:space="preserve">Estabelecer cronograma e oficinas de revisões e atualizações de planos setoriais e ações </t>
  </si>
  <si>
    <t>Ampliação e modernização da rede de monitoramento de qualidade das águas subterrâneas e superficiais</t>
  </si>
  <si>
    <t>Elaborar programa de divulgação de dados do monitoramento ambiental</t>
  </si>
  <si>
    <t>Elaborar plano regional de monitoramento ambiental</t>
  </si>
  <si>
    <t>Tornar públicas e acessíveis as informações do monitoramento ambiental ao CBH</t>
  </si>
  <si>
    <t>Pesquisar tecnologias de monitoramento ambiental mais acessíveis e menos custosas</t>
  </si>
  <si>
    <t>Estudar, aprimorar, expandir e tornar acessíveis modelos ambientais integrados hidroclimáticos</t>
  </si>
  <si>
    <t>Implantar Sistema de monitoramento remoto e contínuo em tempo real das erosões utilizando imagens satélite do governo</t>
  </si>
  <si>
    <t>Criar mecanismos para identificar e monitorar as áreas impermeáveis</t>
  </si>
  <si>
    <t xml:space="preserve">Desenvolver estudos estratégicos para modernizar a fiscalização em áreas de ocupação irregular </t>
  </si>
  <si>
    <t>Sistema de monitoramento remoto e contínuo em tempo real das áreas de ocupação irregular utilizando imagens satélite do governo</t>
  </si>
  <si>
    <t>falta estudar a vulnerabilidade socioambiental das populações residentes de áreas de ocupação irregular ou habitação desconforme</t>
  </si>
  <si>
    <t>Implantação de políticas socioambientais com o envolvimento  da população de baixa renda</t>
  </si>
  <si>
    <t>Criar sistemas comunitários de previsão e monitoramento de chuvas e alagamentos</t>
  </si>
  <si>
    <t>Monitoramento dos lançamentos de efluentes do meio urbano e rural e regularização das respectivas outorgas</t>
  </si>
  <si>
    <t>Cadastramento das fontes de poluição dos aquíferos e das zonas de recarga</t>
  </si>
  <si>
    <t>Sistema de monitoramento  da cobertura vegetal com o desenvolvimento de programas de geoprocessamento</t>
  </si>
  <si>
    <t>Analisar, mapear e planejar ações corretivas para os corpos d'água assoreados</t>
  </si>
  <si>
    <t>Programa de reflorestamento da mata ciliar dos córregos assoreados com o  plantio de nativas</t>
  </si>
  <si>
    <t>Estudos de sedimentologia e processos sedimentares</t>
  </si>
  <si>
    <t xml:space="preserve">Controlar e evitar ocorrências de processos erosivos e sedimentos em áreas íngremes </t>
  </si>
  <si>
    <t>Fazer levantamento minucioso e mapeamento de ocorrências da erosão, principalmente nas áreas de mananciais</t>
  </si>
  <si>
    <t>falta ou insuficiência da coleta dos resíduos sólidos domiciliares</t>
  </si>
  <si>
    <t>Ampliação da coleta de resíduos sólidos domiciliares</t>
  </si>
  <si>
    <t>falta ou insuficiência da coleta dos resíduos da coleta seletiva</t>
  </si>
  <si>
    <t>Assessorar a organização de cooperativas municipais ou intermunicipais de coleta seletiva</t>
  </si>
  <si>
    <t>Fomentar programa integrado de serviços de coleta seletiva municipais ou intermunicipais e instrumentá-los</t>
  </si>
  <si>
    <t>Efetivar a aplicação da legislação vigente na gestão dos resíduos sólidos</t>
  </si>
  <si>
    <t>falta abranger a área rural - resíduos sólidos</t>
  </si>
  <si>
    <t>Implantação de valas sépticas e/ou biodigestores em núcleos habitacionais rurais, de acordo com a legislação vigente</t>
  </si>
  <si>
    <t xml:space="preserve">Promover a expansão da coleta e infraestrutura para a disposição adequada de resíduos sólidos gerais em áreas rurais </t>
  </si>
  <si>
    <t>Estudos de viabilidade para implantação de estações de transbordo e/ou armazenamento</t>
  </si>
  <si>
    <t>Destinação correta dos resíduos sólidos  domiciliares em aterros sanitários licenciados</t>
  </si>
  <si>
    <t>Criação de centros de triagem e valorização dos resíduos sólidos</t>
  </si>
  <si>
    <t>Fomentar programa integrado de serviços de coleta de RSCC municipais ou intermunicipais e instrumentá-los</t>
  </si>
  <si>
    <t>Fomentar pesquisa e usina para o reaproveitamento dos RSCC</t>
  </si>
  <si>
    <t>Fiscalizar ou aumentar a fiscalização sobre as empresas de coleta de RSCC</t>
  </si>
  <si>
    <t>Fomentar a criação de um serviço público de coleta, aproveitamento e destinação final dos RSCC e oferecer a concessão</t>
  </si>
  <si>
    <t>Criação de centros de britagem</t>
  </si>
  <si>
    <t>Elaborar estudo da viabilidade da instituição de ecopontos na Bacia</t>
  </si>
  <si>
    <t>Incluir a questão dos  ecopontos no planejamento regional</t>
  </si>
  <si>
    <t xml:space="preserve">Promover a coleta e destinação adequada dos resíduos sólidos de saúde </t>
  </si>
  <si>
    <t>Elaboração de estudos de viabilidade de compostagem</t>
  </si>
  <si>
    <t>Fomentar a criação de ecopontos nos municípios</t>
  </si>
  <si>
    <t>Fomentar estudos e infraestrutura para a disposição adequada de resíduos</t>
  </si>
  <si>
    <t>Identificar alternativas locacionais para as atividades de triagem de resíduos</t>
  </si>
  <si>
    <t>Fomentar a implantação da logística reversa no âmbito dos resíduos sólidos</t>
  </si>
  <si>
    <t>Fomentar a criação de consórcio(s) intermunicipal(ais) para a gestão dos resíduos sólidos</t>
  </si>
  <si>
    <t>Identificar alternativas locacionais para disposição de resíduos sólidos</t>
  </si>
  <si>
    <t>Elaborar projeto integrado de aproveitamento econômico dos resíduos sólidos</t>
  </si>
  <si>
    <t>Elaborar mecanismos alternativos de tratamento e manejo de resíduos sólidos</t>
  </si>
  <si>
    <t>Elaborar estudos para implantação de aterros sanitários</t>
  </si>
  <si>
    <t>Investimento em estrutura de coleta, tratamento e disposição final de resíduos sólidos</t>
  </si>
  <si>
    <t>Implantar programa regional de educação ambiental voltada à destinação de resíduos sólidos</t>
  </si>
  <si>
    <t>Instituir sistema informatizado de dados e SIG em plataforma web pública, relativos às questões dos resíduos sólidos</t>
  </si>
  <si>
    <t>Elaborar Planos Regional e Municipais de Gerenciamento Integrado de Resíduos Sólidos</t>
  </si>
  <si>
    <t>Criação de um sistema de monitoramento do desmatamento por imageamento</t>
  </si>
  <si>
    <t>Criar Plano e Programa Regional de Arborização e  Recuperação Florestal Ecossistêmico</t>
  </si>
  <si>
    <t>Fomentar a fiscalização sistemática das áreas florestadas e instrumentá-la</t>
  </si>
  <si>
    <t>Fomentar a criação de viveiros de mudas para recuperação de matas ciliares</t>
  </si>
  <si>
    <t>Fomentar o Investimentos em pesquisas sobre o potencial natural  regional</t>
  </si>
  <si>
    <t>Estudo sobre o potencial das UC´s</t>
  </si>
  <si>
    <t>Elaborar Plano Diretor para exploração , preservação dos recursos hídricos e aproveitamento dos recursos naturais regionais</t>
  </si>
  <si>
    <t>Direcionar recursos para o planejamento, pesquisas  e implementação de áreas protegidas</t>
  </si>
  <si>
    <t>Elaboração/Avaliação e Estudos de novas unidades de conservação</t>
  </si>
  <si>
    <t>Criar mapas de vulnerabilidade de desmatamentos na Bacia</t>
  </si>
  <si>
    <t>Organizar campanhas de mobilização pública para o plantio de mudas em áreas degradadas</t>
  </si>
  <si>
    <t>Elaborar inventário florestal de espaços verdes públicos</t>
  </si>
  <si>
    <t>Analisar novas áreas para implantação de áreas de poteção ambiental</t>
  </si>
  <si>
    <t>Fomentar a participação dos órgãos estaduais e municipais, sociedade civil organizada e toda comunidade no Comitê de Bacia</t>
  </si>
  <si>
    <t>Implantar programa regional de educação ambiental voltado à preservação dos recursos naturais</t>
  </si>
  <si>
    <t>Assistência aos municípios quanto a gestão de sistemas de saneamento</t>
  </si>
  <si>
    <t>Promover a capacitação e a formação continuada em recursos hídricos para técnicos da área (tomadores, representantes do comitê)</t>
  </si>
  <si>
    <t>Promover curso de Pós-graduação para os representantes do comitê em gestão de recursos hídricos</t>
  </si>
  <si>
    <t>Criar espaços de aprendizagem voltados para disseminação da educação ambiental voltada para os recursos hídricos</t>
  </si>
  <si>
    <t>Fortalecer vínculo Comitê x Escola</t>
  </si>
  <si>
    <t>Capacitação e orientação de comunidades rurais e isoladas quanto aos recursos hídricos</t>
  </si>
  <si>
    <t>Treinamento e capacitação, educação ambiental e comunicação social alusivos à gestão de recursos hídricos</t>
  </si>
  <si>
    <t>Apoio aos programas de cooperação técnica e treinamento em relação a sistemas de saneamento</t>
  </si>
  <si>
    <t>Desenvolvimento e elaboração de estudos relativos ao potencial ambiental da Bacia</t>
  </si>
  <si>
    <t xml:space="preserve">falta de estudos atualizados no âmbito da hidroclimatologia </t>
  </si>
  <si>
    <t>Atualização de estudos referentes a hidroclimatologia</t>
  </si>
  <si>
    <t>a1</t>
  </si>
  <si>
    <t>a2</t>
  </si>
  <si>
    <t>a3</t>
  </si>
  <si>
    <t>a4</t>
  </si>
  <si>
    <t>a5</t>
  </si>
  <si>
    <t>a6</t>
  </si>
  <si>
    <t>a7</t>
  </si>
  <si>
    <t>#CritPadrão</t>
  </si>
  <si>
    <t>Criticidade Padrão</t>
  </si>
  <si>
    <t>#CritEsp</t>
  </si>
  <si>
    <t>Desenvolver e implementar projetos estruturais para contornar os problemas encontrados nos sistemas de drenagem</t>
  </si>
  <si>
    <t>Desenvolver e implementar projetos não estruturais para contornar os problemas encontrados nos sistemas de drenagem</t>
  </si>
  <si>
    <t>Levantamento das áreas criticas e prioritárias para execução de obras nos sistemas de drenagem</t>
  </si>
  <si>
    <t>Elaboração e execução de serviços de planejamento dos sistemas de esgotamento sanitário</t>
  </si>
  <si>
    <t>Elaboração e execução de serviços de manutenção dos sistemas de esgotamento sanitário</t>
  </si>
  <si>
    <t>Promover maior transparência de dados de outorga e cobrança</t>
  </si>
  <si>
    <t>ausência ou insuficiência de fiscalização ambiental - recursos hídricos</t>
  </si>
  <si>
    <t>ausência ou insuficiência de fiscalização ambiental - áreas correlatas a recursos hídricos</t>
  </si>
  <si>
    <t>distanciamento entre poder público estadual, municipal e a sociedade civil</t>
  </si>
  <si>
    <t>distanciamento entre a população e o poder público</t>
  </si>
  <si>
    <t>sobreposição equivocada de políticas públicas setoriais</t>
  </si>
  <si>
    <t>Incluir a temática 'segurança alimentar, aconomia solidária e vulnerabilidade social' no âmbito da gestão de recursos hídricos</t>
  </si>
  <si>
    <t>Articulação com o poder público, a sociedade civil e entidades diversas nacionais ou internacionais para a promoção da ficalização ambiental</t>
  </si>
  <si>
    <t>Articulação com o poder público, a sociedade civil e entidades diversas nacionais ou internacionais para a promoção da gestão dos recursos hídricos e áreas correlatas</t>
  </si>
  <si>
    <t>faltam incentivos e/ou investimentos para a gestão dos recursos hídricos e áreas correlatas</t>
  </si>
  <si>
    <t>falta de um plano regional de monitoramento ambiental</t>
  </si>
  <si>
    <t>Ampliação e modernização da rede de monitoramento de quantidade das águas subterrâneas e superficiais</t>
  </si>
  <si>
    <t>Implementar ações corretivas de despoluição/descontaminação das águas subterrâneas</t>
  </si>
  <si>
    <t>Implementar ações corretivas de despoluição/descontaminação das águas superficiais</t>
  </si>
  <si>
    <t>Monitoramento dos lançamentos de efluentes em áreas de banho, lazer e contemplação e regularização das respectivas outorgas</t>
  </si>
  <si>
    <t>Programa de conservação do solo</t>
  </si>
  <si>
    <t>Monitoramento da poluição do solo</t>
  </si>
  <si>
    <t>poluição, contaminação ou manejo inadequado do solo</t>
  </si>
  <si>
    <t>Disciplinamento do uso do solo</t>
  </si>
  <si>
    <t>Monitoramento das fontes difusas de poluição</t>
  </si>
  <si>
    <t>Buscar diretrizes relativas à gestão integrada e ao gerenciamento de resíduos sólidos segundo a Lei Federal nº. 12.305/2010</t>
  </si>
  <si>
    <t>Fomentar recursos para que municípios possam realizar a gestão dos resíduos sólidos, segundo a Lei Federal nº. 12.305/2010</t>
  </si>
  <si>
    <t>falta ou insuficiência da coleta de outros resíduos (construção civil, sistemas de saúde, eletrônicos, pneumáticos, poda e varrição, óleos e graxas, e grandes volumes)</t>
  </si>
  <si>
    <t>Formalizar parcerias para a proteção de áreas de preservação</t>
  </si>
  <si>
    <t>Formalizar parcerias para a preservação do patrimônio paisagístico</t>
  </si>
  <si>
    <t>Elaborar estudos do potencial hidroviário regional</t>
  </si>
  <si>
    <t>Desenvolvimento e elaboração de estudos relativos à capacidade de suporte ambiental</t>
  </si>
  <si>
    <t>Criticidades Específicas</t>
  </si>
  <si>
    <t>#CritPadrão.#CritEsp</t>
  </si>
  <si>
    <t>nota</t>
  </si>
  <si>
    <t>nota norm.</t>
  </si>
  <si>
    <t>#Ação</t>
  </si>
  <si>
    <t>#CritPadrão.#CritEsp.#Ação</t>
  </si>
  <si>
    <t>abastecimento de água</t>
  </si>
  <si>
    <t>manejo de águas pluviais</t>
  </si>
  <si>
    <t>educação ambiental</t>
  </si>
  <si>
    <t>sistema de esgotamento sanitário</t>
  </si>
  <si>
    <t>fiscalização</t>
  </si>
  <si>
    <t>gestão</t>
  </si>
  <si>
    <t>monitoramento ambiental</t>
  </si>
  <si>
    <t>ocupação irregular</t>
  </si>
  <si>
    <t>recursos naturais</t>
  </si>
  <si>
    <t>gerenciamento de resíduos sólidos</t>
  </si>
  <si>
    <t>recursos florestais</t>
  </si>
  <si>
    <t>inovação, capacitação e difusão</t>
  </si>
  <si>
    <t>Ação</t>
  </si>
  <si>
    <t>nota.PRISB</t>
  </si>
  <si>
    <t>nota.Outros</t>
  </si>
  <si>
    <t>nota.Diagnóstico</t>
  </si>
  <si>
    <t>está.PRISB</t>
  </si>
  <si>
    <t>está.Outros</t>
  </si>
  <si>
    <t>está.Diagnóstico</t>
  </si>
  <si>
    <t>1:1:1 notas técnicas</t>
  </si>
  <si>
    <t>notas técnicas norm.</t>
  </si>
  <si>
    <t>01.01.01</t>
  </si>
  <si>
    <t>não</t>
  </si>
  <si>
    <t>-</t>
  </si>
  <si>
    <t>01.01.02</t>
  </si>
  <si>
    <t>01.02.01</t>
  </si>
  <si>
    <t>sim</t>
  </si>
  <si>
    <t>01.02.02</t>
  </si>
  <si>
    <t>01.02.03</t>
  </si>
  <si>
    <t>01.02.04</t>
  </si>
  <si>
    <t>01.03.01</t>
  </si>
  <si>
    <t>01.03.02</t>
  </si>
  <si>
    <t>01.03.03</t>
  </si>
  <si>
    <t>01.03.04</t>
  </si>
  <si>
    <t>01.04.01</t>
  </si>
  <si>
    <t>01.04.02</t>
  </si>
  <si>
    <t>01.04.03</t>
  </si>
  <si>
    <t>01.05.01</t>
  </si>
  <si>
    <t>01.05.02</t>
  </si>
  <si>
    <t>01.05.03</t>
  </si>
  <si>
    <t>01.05.07</t>
  </si>
  <si>
    <t>01.06.01</t>
  </si>
  <si>
    <t>01.06.02</t>
  </si>
  <si>
    <t>01.06.03</t>
  </si>
  <si>
    <t>01.06.04</t>
  </si>
  <si>
    <t>01.07.01</t>
  </si>
  <si>
    <t>01.07.02</t>
  </si>
  <si>
    <t>01.08.01</t>
  </si>
  <si>
    <t>01.09.01</t>
  </si>
  <si>
    <t>01.10.01</t>
  </si>
  <si>
    <t>01.10.02</t>
  </si>
  <si>
    <t>01.11.01</t>
  </si>
  <si>
    <t>01.12.01</t>
  </si>
  <si>
    <t>01.13.01</t>
  </si>
  <si>
    <t>01.13.02</t>
  </si>
  <si>
    <t>02.01.01</t>
  </si>
  <si>
    <t>02.01.02</t>
  </si>
  <si>
    <t>02.01.03</t>
  </si>
  <si>
    <t>02.01.04</t>
  </si>
  <si>
    <t>02.02.01</t>
  </si>
  <si>
    <t>02.02.02</t>
  </si>
  <si>
    <t>02.02.03</t>
  </si>
  <si>
    <t>02.02.07</t>
  </si>
  <si>
    <t>02.03.01</t>
  </si>
  <si>
    <t>02.03.02</t>
  </si>
  <si>
    <t>02.03.07</t>
  </si>
  <si>
    <t>02.04.01</t>
  </si>
  <si>
    <t>02.04.07</t>
  </si>
  <si>
    <t>02.05.01</t>
  </si>
  <si>
    <t>02.05.02</t>
  </si>
  <si>
    <t>02.05.03</t>
  </si>
  <si>
    <t>02.05.04</t>
  </si>
  <si>
    <t>02.05.05</t>
  </si>
  <si>
    <t>02.05.06</t>
  </si>
  <si>
    <t>02.06.01</t>
  </si>
  <si>
    <t>02.07.01</t>
  </si>
  <si>
    <t>02.08.01</t>
  </si>
  <si>
    <t>02.08.02</t>
  </si>
  <si>
    <t>02.08.03</t>
  </si>
  <si>
    <t>02.08.04</t>
  </si>
  <si>
    <t>02.08.05</t>
  </si>
  <si>
    <t>02.09.01</t>
  </si>
  <si>
    <t>02.10.01</t>
  </si>
  <si>
    <t>02.10.02</t>
  </si>
  <si>
    <t>02.10.03</t>
  </si>
  <si>
    <t>02.11.01</t>
  </si>
  <si>
    <t>02.11.02</t>
  </si>
  <si>
    <t>02.11.03</t>
  </si>
  <si>
    <t>03.01.01</t>
  </si>
  <si>
    <t>03.02.01</t>
  </si>
  <si>
    <t>03.02.07</t>
  </si>
  <si>
    <t>03.03.01</t>
  </si>
  <si>
    <t>03.03.07</t>
  </si>
  <si>
    <t>03.04.01</t>
  </si>
  <si>
    <t>03.05.01</t>
  </si>
  <si>
    <t>03.06.01</t>
  </si>
  <si>
    <t>03.06.02</t>
  </si>
  <si>
    <t>03.06.03</t>
  </si>
  <si>
    <t>03.07.01</t>
  </si>
  <si>
    <t>03.08.01</t>
  </si>
  <si>
    <t>03.08.02</t>
  </si>
  <si>
    <t>03.08.03</t>
  </si>
  <si>
    <t>03.08.04</t>
  </si>
  <si>
    <t>03.09.01</t>
  </si>
  <si>
    <t>03.09.02</t>
  </si>
  <si>
    <t>03.09.03</t>
  </si>
  <si>
    <t>03.09.04</t>
  </si>
  <si>
    <t>04.01.01</t>
  </si>
  <si>
    <t>04.02.01</t>
  </si>
  <si>
    <t>04.03.01</t>
  </si>
  <si>
    <t>04.03.02</t>
  </si>
  <si>
    <t>04.03.03</t>
  </si>
  <si>
    <t>04.03.04</t>
  </si>
  <si>
    <t>04.04.01</t>
  </si>
  <si>
    <t>04.05.01</t>
  </si>
  <si>
    <t>04.06.01</t>
  </si>
  <si>
    <t>04.06.02</t>
  </si>
  <si>
    <t>04.06.03</t>
  </si>
  <si>
    <t>04.06.04</t>
  </si>
  <si>
    <t>04.07.01</t>
  </si>
  <si>
    <t>04.08.01</t>
  </si>
  <si>
    <t>05.01.01</t>
  </si>
  <si>
    <t>05.01.02</t>
  </si>
  <si>
    <t>05.01.03</t>
  </si>
  <si>
    <t>05.01.04</t>
  </si>
  <si>
    <t>05.02.01</t>
  </si>
  <si>
    <t>05.02.02</t>
  </si>
  <si>
    <t>05.10.01</t>
  </si>
  <si>
    <t>05.10.02</t>
  </si>
  <si>
    <t>05.11.01</t>
  </si>
  <si>
    <t>05.11.02</t>
  </si>
  <si>
    <t>05.12.01</t>
  </si>
  <si>
    <t>05.12.02</t>
  </si>
  <si>
    <t>05.12.03</t>
  </si>
  <si>
    <t>05.13.01</t>
  </si>
  <si>
    <t>05.14.01</t>
  </si>
  <si>
    <t>05.15.01</t>
  </si>
  <si>
    <t>06.01.01</t>
  </si>
  <si>
    <t>06.02.01</t>
  </si>
  <si>
    <t>06.03.01</t>
  </si>
  <si>
    <t>06.03.07</t>
  </si>
  <si>
    <t>06.04.01</t>
  </si>
  <si>
    <t>06.05.01</t>
  </si>
  <si>
    <t>06.06.01</t>
  </si>
  <si>
    <t>06.06.02</t>
  </si>
  <si>
    <t>06.06.03</t>
  </si>
  <si>
    <t>06.07.01</t>
  </si>
  <si>
    <t>06.08.01</t>
  </si>
  <si>
    <t>06.09.01</t>
  </si>
  <si>
    <t>06.10.01</t>
  </si>
  <si>
    <t>06.11.01</t>
  </si>
  <si>
    <t>06.11.02</t>
  </si>
  <si>
    <t>06.12.01</t>
  </si>
  <si>
    <t>06.12.02</t>
  </si>
  <si>
    <t>06.13.01</t>
  </si>
  <si>
    <t>06.14.01</t>
  </si>
  <si>
    <t>06.15.01</t>
  </si>
  <si>
    <t>06.16.01</t>
  </si>
  <si>
    <t>06.17.01</t>
  </si>
  <si>
    <t>07.01.01</t>
  </si>
  <si>
    <t>07.02.01</t>
  </si>
  <si>
    <t>07.03.01</t>
  </si>
  <si>
    <t>07.03.02</t>
  </si>
  <si>
    <t>07.03.03</t>
  </si>
  <si>
    <t>07.03.04</t>
  </si>
  <si>
    <t>07.04.01</t>
  </si>
  <si>
    <t>07.05.01</t>
  </si>
  <si>
    <t>07.05.07</t>
  </si>
  <si>
    <t>08.01.01</t>
  </si>
  <si>
    <t>08.01.02</t>
  </si>
  <si>
    <t>08.01.03</t>
  </si>
  <si>
    <t>08.02.01</t>
  </si>
  <si>
    <t>08.02.02</t>
  </si>
  <si>
    <t>09.01.01</t>
  </si>
  <si>
    <t>09.01.02</t>
  </si>
  <si>
    <t>09.02.01</t>
  </si>
  <si>
    <t>09.02.02</t>
  </si>
  <si>
    <t>09.03.01</t>
  </si>
  <si>
    <t>09.04.01</t>
  </si>
  <si>
    <t>09.04.02</t>
  </si>
  <si>
    <t>09.04.03</t>
  </si>
  <si>
    <t>09.05.01</t>
  </si>
  <si>
    <t>09.05.02</t>
  </si>
  <si>
    <t>09.05.03</t>
  </si>
  <si>
    <t>09.05.04</t>
  </si>
  <si>
    <t>09.05.05</t>
  </si>
  <si>
    <t>09.05.06</t>
  </si>
  <si>
    <t>09.06.01</t>
  </si>
  <si>
    <t>10.01.01</t>
  </si>
  <si>
    <t>10.02.01</t>
  </si>
  <si>
    <t>10.02.02</t>
  </si>
  <si>
    <t>10.03.01</t>
  </si>
  <si>
    <t>10.03.02</t>
  </si>
  <si>
    <t>10.03.03</t>
  </si>
  <si>
    <t>10.04.01</t>
  </si>
  <si>
    <t>10.04.07</t>
  </si>
  <si>
    <t>10.05.01</t>
  </si>
  <si>
    <t>10.06.01</t>
  </si>
  <si>
    <t>10.07.01</t>
  </si>
  <si>
    <t>10.08.01</t>
  </si>
  <si>
    <t>10.08.02</t>
  </si>
  <si>
    <t>10.08.03</t>
  </si>
  <si>
    <t>10.08.04</t>
  </si>
  <si>
    <t>10.08.05</t>
  </si>
  <si>
    <t>10.09.01</t>
  </si>
  <si>
    <t>10.09.02</t>
  </si>
  <si>
    <t>10.10.01</t>
  </si>
  <si>
    <t>10.11.01</t>
  </si>
  <si>
    <t>10.12.01</t>
  </si>
  <si>
    <t>10.12.07</t>
  </si>
  <si>
    <t>10.13.01</t>
  </si>
  <si>
    <t>10.14.01</t>
  </si>
  <si>
    <t>10.15.01</t>
  </si>
  <si>
    <t>10.15.02</t>
  </si>
  <si>
    <t>10.16.01</t>
  </si>
  <si>
    <t>10.16.07</t>
  </si>
  <si>
    <t>10.17.01</t>
  </si>
  <si>
    <t>10.17.02</t>
  </si>
  <si>
    <t>10.18.01</t>
  </si>
  <si>
    <t>10.18.02</t>
  </si>
  <si>
    <t>10.18.03</t>
  </si>
  <si>
    <t>11.01.01</t>
  </si>
  <si>
    <t>11.02.01</t>
  </si>
  <si>
    <t>11.03.01</t>
  </si>
  <si>
    <t>11.04.01</t>
  </si>
  <si>
    <t>11.04.02</t>
  </si>
  <si>
    <t>11.04.03</t>
  </si>
  <si>
    <t>11.05.01</t>
  </si>
  <si>
    <t>11.05.02</t>
  </si>
  <si>
    <t>11.05.03</t>
  </si>
  <si>
    <t>11.05.04</t>
  </si>
  <si>
    <t>11.06.01</t>
  </si>
  <si>
    <t>11.07.01</t>
  </si>
  <si>
    <t>11.08.01</t>
  </si>
  <si>
    <t>11.08.02</t>
  </si>
  <si>
    <t>11.09.01</t>
  </si>
  <si>
    <t>12.01.01</t>
  </si>
  <si>
    <t>12.02.01</t>
  </si>
  <si>
    <t>12.03.01</t>
  </si>
  <si>
    <t>12.04.01</t>
  </si>
  <si>
    <t>12.04.02</t>
  </si>
  <si>
    <t>12.04.03</t>
  </si>
  <si>
    <t>12.04.04</t>
  </si>
  <si>
    <t>12.05.01</t>
  </si>
  <si>
    <t>12.06.01</t>
  </si>
  <si>
    <t>12.07.01</t>
  </si>
  <si>
    <t>12.08.01</t>
  </si>
  <si>
    <t>12.09.01</t>
  </si>
  <si>
    <t>12.10.01</t>
  </si>
  <si>
    <t>12.11.01</t>
  </si>
  <si>
    <t>está.algum</t>
  </si>
  <si>
    <t>código</t>
  </si>
  <si>
    <t>tema crítico</t>
  </si>
  <si>
    <t>criticidade</t>
  </si>
  <si>
    <t>ação corretiva</t>
  </si>
  <si>
    <t>MOGI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</si>
</sst>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57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 applyProtection="1">
      <alignment horizontal="center" vertical="center"/>
    </xf>
    <xf numFmtId="0" fontId="0" fillId="0" borderId="1" xfId="0" applyFont="1" applyBorder="1" applyAlignment="1">
      <alignment vertical="center"/>
    </xf>
    <xf numFmtId="0" fontId="0" fillId="0" borderId="1" xfId="0" applyFont="1" applyBorder="1" applyAlignment="1" applyProtection="1">
      <alignment vertical="center"/>
    </xf>
    <xf numFmtId="0" fontId="2" fillId="0" borderId="1" xfId="0" applyFont="1" applyFill="1" applyBorder="1" applyAlignment="1" applyProtection="1">
      <alignment vertical="center"/>
    </xf>
    <xf numFmtId="0" fontId="0" fillId="2" borderId="1" xfId="0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vertical="center"/>
    </xf>
    <xf numFmtId="0" fontId="0" fillId="0" borderId="1" xfId="0" applyFont="1" applyBorder="1" applyAlignment="1">
      <alignment vertical="center"/>
    </xf>
    <xf numFmtId="0" fontId="0" fillId="0" borderId="1" xfId="0" applyFont="1" applyFill="1" applyBorder="1" applyAlignment="1" applyProtection="1">
      <alignment vertical="center"/>
    </xf>
    <xf numFmtId="0" fontId="0" fillId="0" borderId="0" xfId="0" applyFont="1" applyFill="1" applyAlignment="1" applyProtection="1">
      <alignment vertical="center"/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2" xfId="0" applyFont="1" applyBorder="1" applyAlignment="1">
      <alignment horizontal="left" vertical="center"/>
    </xf>
    <xf numFmtId="0" fontId="0" fillId="0" borderId="3" xfId="0" applyFont="1" applyBorder="1" applyAlignment="1">
      <alignment horizontal="left" vertical="center"/>
    </xf>
    <xf numFmtId="0" fontId="0" fillId="0" borderId="4" xfId="0" applyFont="1" applyBorder="1" applyAlignment="1">
      <alignment horizontal="left" vertical="center"/>
    </xf>
    <xf numFmtId="0" fontId="2" fillId="0" borderId="2" xfId="0" applyFont="1" applyFill="1" applyBorder="1" applyAlignment="1" applyProtection="1">
      <alignment vertical="center"/>
    </xf>
    <xf numFmtId="0" fontId="2" fillId="0" borderId="4" xfId="0" applyFont="1" applyFill="1" applyBorder="1" applyAlignment="1" applyProtection="1">
      <alignment vertical="center"/>
    </xf>
    <xf numFmtId="0" fontId="2" fillId="0" borderId="1" xfId="0" applyFont="1" applyBorder="1" applyAlignment="1" applyProtection="1">
      <alignment vertical="center"/>
    </xf>
    <xf numFmtId="0" fontId="4" fillId="0" borderId="1" xfId="0" applyFont="1" applyBorder="1" applyAlignment="1" applyProtection="1">
      <alignment vertical="center"/>
    </xf>
    <xf numFmtId="0" fontId="0" fillId="0" borderId="5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 applyProtection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Alignment="1">
      <alignment vertical="center"/>
    </xf>
    <xf numFmtId="0" fontId="0" fillId="0" borderId="1" xfId="0" applyFont="1" applyBorder="1" applyAlignment="1" applyProtection="1">
      <alignment vertical="center"/>
      <protection locked="0"/>
    </xf>
    <xf numFmtId="0" fontId="0" fillId="0" borderId="1" xfId="0" applyFont="1" applyFill="1" applyBorder="1" applyAlignment="1" applyProtection="1">
      <alignment vertical="center"/>
      <protection locked="0"/>
    </xf>
    <xf numFmtId="0" fontId="0" fillId="0" borderId="2" xfId="0" applyFont="1" applyFill="1" applyBorder="1" applyAlignment="1" applyProtection="1">
      <alignment vertical="center"/>
      <protection locked="0"/>
    </xf>
    <xf numFmtId="0" fontId="0" fillId="0" borderId="3" xfId="0" applyFont="1" applyFill="1" applyBorder="1" applyAlignment="1" applyProtection="1">
      <alignment vertical="center"/>
      <protection locked="0"/>
    </xf>
    <xf numFmtId="0" fontId="0" fillId="0" borderId="4" xfId="0" applyFont="1" applyFill="1" applyBorder="1" applyAlignment="1" applyProtection="1">
      <alignment vertical="center"/>
      <protection locked="0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Fill="1"/>
    <xf numFmtId="10" fontId="0" fillId="0" borderId="1" xfId="1" applyNumberFormat="1" applyFont="1" applyBorder="1" applyAlignment="1">
      <alignment horizontal="center" vertical="center"/>
    </xf>
    <xf numFmtId="10" fontId="0" fillId="0" borderId="1" xfId="1" applyNumberFormat="1" applyFont="1" applyBorder="1"/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 applyProtection="1">
      <alignment vertical="center"/>
    </xf>
    <xf numFmtId="0" fontId="0" fillId="0" borderId="2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0" fillId="0" borderId="7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0" xfId="0" applyFont="1" applyBorder="1" applyAlignment="1" applyProtection="1">
      <alignment vertical="center"/>
    </xf>
    <xf numFmtId="0" fontId="0" fillId="0" borderId="0" xfId="0" applyFont="1" applyFill="1" applyBorder="1" applyAlignment="1" applyProtection="1">
      <alignment vertical="center"/>
    </xf>
    <xf numFmtId="0" fontId="0" fillId="0" borderId="2" xfId="0" applyFont="1" applyFill="1" applyBorder="1" applyAlignment="1" applyProtection="1">
      <alignment vertical="center"/>
    </xf>
    <xf numFmtId="10" fontId="0" fillId="0" borderId="0" xfId="1" applyNumberFormat="1" applyFont="1" applyAlignment="1">
      <alignment vertical="center"/>
    </xf>
    <xf numFmtId="2" fontId="0" fillId="0" borderId="0" xfId="0" applyNumberFormat="1" applyFont="1" applyAlignment="1">
      <alignment vertical="center"/>
    </xf>
    <xf numFmtId="0" fontId="1" fillId="0" borderId="0" xfId="0" applyFont="1" applyFill="1" applyAlignment="1">
      <alignment vertical="center"/>
    </xf>
    <xf numFmtId="21" fontId="1" fillId="0" borderId="0" xfId="0" applyNumberFormat="1" applyFont="1" applyFill="1" applyAlignment="1">
      <alignment vertical="center"/>
    </xf>
  </cellXfs>
  <cellStyles count="2">
    <cellStyle name="Normal" xfId="0" builtinId="0"/>
    <cellStyle name="Porcentagem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8"/>
  <sheetViews>
    <sheetView workbookViewId="0">
      <selection activeCell="A2" sqref="A2:A14"/>
    </sheetView>
  </sheetViews>
  <sheetFormatPr defaultRowHeight="15" x14ac:dyDescent="0.25"/>
  <cols>
    <col min="1" max="1" width="11.28515625" style="33" bestFit="1" customWidth="1"/>
    <col min="2" max="2" width="32.42578125" style="33" bestFit="1" customWidth="1"/>
    <col min="3" max="3" width="8.140625" style="33" bestFit="1" customWidth="1"/>
    <col min="4" max="4" width="19.28515625" style="33" bestFit="1" customWidth="1"/>
    <col min="5" max="5" width="150.7109375" style="33" bestFit="1" customWidth="1"/>
    <col min="6" max="6" width="151" style="33" bestFit="1" customWidth="1"/>
    <col min="7" max="7" width="140.42578125" style="33" bestFit="1" customWidth="1"/>
    <col min="8" max="8" width="121.85546875" style="33" bestFit="1" customWidth="1"/>
    <col min="9" max="9" width="126" style="33" bestFit="1" customWidth="1"/>
    <col min="10" max="10" width="111.5703125" style="33" bestFit="1" customWidth="1"/>
    <col min="11" max="11" width="107.7109375" style="33" bestFit="1" customWidth="1"/>
    <col min="12" max="12" width="158.140625" style="33" bestFit="1" customWidth="1"/>
    <col min="13" max="16384" width="9.140625" style="33"/>
  </cols>
  <sheetData>
    <row r="1" spans="1:12" s="32" customFormat="1" x14ac:dyDescent="0.25">
      <c r="A1" s="30" t="s">
        <v>438</v>
      </c>
      <c r="B1" s="30" t="s">
        <v>439</v>
      </c>
      <c r="C1" s="30" t="s">
        <v>440</v>
      </c>
      <c r="D1" s="30" t="s">
        <v>474</v>
      </c>
      <c r="E1" s="31" t="s">
        <v>473</v>
      </c>
      <c r="F1" s="31" t="s">
        <v>431</v>
      </c>
      <c r="G1" s="31" t="s">
        <v>432</v>
      </c>
      <c r="H1" s="31" t="s">
        <v>433</v>
      </c>
      <c r="I1" s="31" t="s">
        <v>434</v>
      </c>
      <c r="J1" s="31" t="s">
        <v>435</v>
      </c>
      <c r="K1" s="31" t="s">
        <v>436</v>
      </c>
      <c r="L1" s="31" t="s">
        <v>437</v>
      </c>
    </row>
    <row r="2" spans="1:12" x14ac:dyDescent="0.25">
      <c r="A2" s="14">
        <v>1</v>
      </c>
      <c r="B2" s="17" t="s">
        <v>479</v>
      </c>
      <c r="C2" s="6">
        <v>1</v>
      </c>
      <c r="D2" s="7" t="s">
        <v>50</v>
      </c>
      <c r="E2" s="7" t="s">
        <v>218</v>
      </c>
      <c r="F2" s="8" t="s">
        <v>219</v>
      </c>
      <c r="G2" s="8" t="s">
        <v>220</v>
      </c>
      <c r="H2" s="8"/>
      <c r="I2" s="8"/>
      <c r="J2" s="8"/>
      <c r="K2" s="8"/>
      <c r="L2" s="8"/>
    </row>
    <row r="3" spans="1:12" x14ac:dyDescent="0.25">
      <c r="A3" s="15"/>
      <c r="B3" s="18"/>
      <c r="C3" s="6">
        <v>2</v>
      </c>
      <c r="D3" s="7" t="s">
        <v>32</v>
      </c>
      <c r="E3" s="7" t="s">
        <v>51</v>
      </c>
      <c r="F3" s="8" t="s">
        <v>221</v>
      </c>
      <c r="G3" s="8" t="s">
        <v>222</v>
      </c>
      <c r="H3" s="8" t="s">
        <v>223</v>
      </c>
      <c r="I3" s="8" t="s">
        <v>224</v>
      </c>
      <c r="J3" s="34"/>
      <c r="K3" s="34"/>
      <c r="L3" s="34"/>
    </row>
    <row r="4" spans="1:12" x14ac:dyDescent="0.25">
      <c r="A4" s="15"/>
      <c r="B4" s="18"/>
      <c r="C4" s="6">
        <v>3</v>
      </c>
      <c r="D4" s="7" t="s">
        <v>31</v>
      </c>
      <c r="E4" s="7" t="s">
        <v>225</v>
      </c>
      <c r="F4" s="8" t="s">
        <v>226</v>
      </c>
      <c r="G4" s="8" t="s">
        <v>227</v>
      </c>
      <c r="H4" s="8" t="s">
        <v>228</v>
      </c>
      <c r="I4" s="10" t="s">
        <v>229</v>
      </c>
      <c r="J4" s="8"/>
      <c r="K4" s="8"/>
      <c r="L4" s="8"/>
    </row>
    <row r="5" spans="1:12" x14ac:dyDescent="0.25">
      <c r="A5" s="15"/>
      <c r="B5" s="18"/>
      <c r="C5" s="6">
        <v>4</v>
      </c>
      <c r="D5" s="7" t="s">
        <v>30</v>
      </c>
      <c r="E5" s="7" t="s">
        <v>52</v>
      </c>
      <c r="F5" s="8" t="s">
        <v>230</v>
      </c>
      <c r="G5" s="8" t="s">
        <v>231</v>
      </c>
      <c r="H5" s="8" t="s">
        <v>232</v>
      </c>
      <c r="I5" s="8"/>
      <c r="J5" s="8"/>
      <c r="K5" s="8"/>
      <c r="L5" s="8"/>
    </row>
    <row r="6" spans="1:12" x14ac:dyDescent="0.25">
      <c r="A6" s="15"/>
      <c r="B6" s="18"/>
      <c r="C6" s="6">
        <v>5</v>
      </c>
      <c r="D6" s="7" t="s">
        <v>29</v>
      </c>
      <c r="E6" s="7" t="s">
        <v>53</v>
      </c>
      <c r="F6" s="8" t="s">
        <v>233</v>
      </c>
      <c r="G6" s="8" t="s">
        <v>234</v>
      </c>
      <c r="H6" s="8" t="s">
        <v>235</v>
      </c>
      <c r="I6" s="8"/>
      <c r="J6" s="8"/>
      <c r="K6" s="8"/>
      <c r="L6" s="8" t="s">
        <v>236</v>
      </c>
    </row>
    <row r="7" spans="1:12" x14ac:dyDescent="0.25">
      <c r="A7" s="15"/>
      <c r="B7" s="18"/>
      <c r="C7" s="6">
        <v>6</v>
      </c>
      <c r="D7" s="7" t="s">
        <v>28</v>
      </c>
      <c r="E7" s="7" t="s">
        <v>54</v>
      </c>
      <c r="F7" s="8" t="s">
        <v>237</v>
      </c>
      <c r="G7" s="8" t="s">
        <v>238</v>
      </c>
      <c r="H7" s="8" t="s">
        <v>239</v>
      </c>
      <c r="I7" s="8" t="s">
        <v>240</v>
      </c>
      <c r="J7" s="8"/>
      <c r="K7" s="8"/>
      <c r="L7" s="8"/>
    </row>
    <row r="8" spans="1:12" x14ac:dyDescent="0.25">
      <c r="A8" s="15"/>
      <c r="B8" s="18"/>
      <c r="C8" s="6">
        <v>7</v>
      </c>
      <c r="D8" s="7" t="s">
        <v>27</v>
      </c>
      <c r="E8" s="7" t="s">
        <v>55</v>
      </c>
      <c r="F8" s="8" t="s">
        <v>241</v>
      </c>
      <c r="G8" s="8" t="s">
        <v>242</v>
      </c>
      <c r="H8" s="8"/>
      <c r="I8" s="8"/>
      <c r="J8" s="8"/>
      <c r="K8" s="8"/>
      <c r="L8" s="8"/>
    </row>
    <row r="9" spans="1:12" x14ac:dyDescent="0.25">
      <c r="A9" s="15"/>
      <c r="B9" s="18"/>
      <c r="C9" s="6">
        <v>8</v>
      </c>
      <c r="D9" s="7" t="s">
        <v>26</v>
      </c>
      <c r="E9" s="7" t="s">
        <v>57</v>
      </c>
      <c r="F9" s="8" t="s">
        <v>243</v>
      </c>
      <c r="G9" s="8"/>
      <c r="H9" s="8"/>
      <c r="I9" s="8"/>
      <c r="J9" s="8"/>
      <c r="K9" s="8"/>
      <c r="L9" s="8"/>
    </row>
    <row r="10" spans="1:12" x14ac:dyDescent="0.25">
      <c r="A10" s="15"/>
      <c r="B10" s="18"/>
      <c r="C10" s="6">
        <v>9</v>
      </c>
      <c r="D10" s="7" t="s">
        <v>56</v>
      </c>
      <c r="E10" s="7" t="s">
        <v>59</v>
      </c>
      <c r="F10" s="8" t="s">
        <v>244</v>
      </c>
      <c r="G10" s="8"/>
      <c r="H10" s="8"/>
      <c r="I10" s="8"/>
      <c r="J10" s="8"/>
      <c r="K10" s="8"/>
      <c r="L10" s="8"/>
    </row>
    <row r="11" spans="1:12" x14ac:dyDescent="0.25">
      <c r="A11" s="15"/>
      <c r="B11" s="18"/>
      <c r="C11" s="6">
        <v>10</v>
      </c>
      <c r="D11" s="7" t="s">
        <v>58</v>
      </c>
      <c r="E11" s="7" t="s">
        <v>61</v>
      </c>
      <c r="F11" s="8" t="s">
        <v>245</v>
      </c>
      <c r="G11" s="8" t="s">
        <v>246</v>
      </c>
      <c r="H11" s="8"/>
      <c r="I11" s="8"/>
      <c r="J11" s="8"/>
      <c r="K11" s="8"/>
      <c r="L11" s="8"/>
    </row>
    <row r="12" spans="1:12" x14ac:dyDescent="0.25">
      <c r="A12" s="15"/>
      <c r="B12" s="18"/>
      <c r="C12" s="6">
        <v>11</v>
      </c>
      <c r="D12" s="7" t="s">
        <v>60</v>
      </c>
      <c r="E12" s="7" t="s">
        <v>63</v>
      </c>
      <c r="F12" s="8" t="s">
        <v>247</v>
      </c>
      <c r="G12" s="8"/>
      <c r="H12" s="8"/>
      <c r="I12" s="8"/>
      <c r="J12" s="8"/>
      <c r="K12" s="8"/>
      <c r="L12" s="8"/>
    </row>
    <row r="13" spans="1:12" x14ac:dyDescent="0.25">
      <c r="A13" s="15"/>
      <c r="B13" s="18"/>
      <c r="C13" s="6">
        <v>12</v>
      </c>
      <c r="D13" s="9" t="s">
        <v>62</v>
      </c>
      <c r="E13" s="9" t="s">
        <v>65</v>
      </c>
      <c r="F13" s="10" t="s">
        <v>248</v>
      </c>
      <c r="G13" s="10"/>
      <c r="H13" s="10"/>
      <c r="I13" s="10"/>
      <c r="J13" s="10"/>
      <c r="K13" s="10"/>
      <c r="L13" s="10"/>
    </row>
    <row r="14" spans="1:12" x14ac:dyDescent="0.25">
      <c r="A14" s="16"/>
      <c r="B14" s="19"/>
      <c r="C14" s="6">
        <v>13</v>
      </c>
      <c r="D14" s="9" t="s">
        <v>64</v>
      </c>
      <c r="E14" s="9" t="s">
        <v>66</v>
      </c>
      <c r="F14" s="10" t="s">
        <v>249</v>
      </c>
      <c r="G14" s="10" t="s">
        <v>250</v>
      </c>
      <c r="H14" s="10"/>
      <c r="I14" s="10"/>
      <c r="J14" s="10"/>
      <c r="K14" s="10"/>
      <c r="L14" s="10"/>
    </row>
    <row r="15" spans="1:12" x14ac:dyDescent="0.25">
      <c r="A15" s="11">
        <v>2</v>
      </c>
      <c r="B15" s="11" t="s">
        <v>480</v>
      </c>
      <c r="C15" s="6">
        <v>1</v>
      </c>
      <c r="D15" s="7" t="s">
        <v>25</v>
      </c>
      <c r="E15" s="7" t="s">
        <v>67</v>
      </c>
      <c r="F15" s="8" t="s">
        <v>251</v>
      </c>
      <c r="G15" s="8" t="s">
        <v>252</v>
      </c>
      <c r="H15" s="8" t="s">
        <v>253</v>
      </c>
      <c r="I15" s="35" t="s">
        <v>254</v>
      </c>
      <c r="J15" s="8"/>
      <c r="K15" s="34"/>
      <c r="L15" s="34"/>
    </row>
    <row r="16" spans="1:12" x14ac:dyDescent="0.25">
      <c r="A16" s="11"/>
      <c r="B16" s="11"/>
      <c r="C16" s="6">
        <v>2</v>
      </c>
      <c r="D16" s="7" t="s">
        <v>42</v>
      </c>
      <c r="E16" s="7" t="s">
        <v>68</v>
      </c>
      <c r="F16" s="8" t="s">
        <v>255</v>
      </c>
      <c r="G16" s="8" t="s">
        <v>256</v>
      </c>
      <c r="H16" s="8" t="s">
        <v>257</v>
      </c>
      <c r="I16" s="8"/>
      <c r="J16" s="8"/>
      <c r="K16" s="8"/>
      <c r="L16" s="8" t="s">
        <v>258</v>
      </c>
    </row>
    <row r="17" spans="1:12" x14ac:dyDescent="0.25">
      <c r="A17" s="11"/>
      <c r="B17" s="11"/>
      <c r="C17" s="6">
        <v>3</v>
      </c>
      <c r="D17" s="7" t="s">
        <v>24</v>
      </c>
      <c r="E17" s="7" t="s">
        <v>69</v>
      </c>
      <c r="F17" s="8" t="s">
        <v>259</v>
      </c>
      <c r="G17" s="8" t="s">
        <v>260</v>
      </c>
      <c r="H17" s="8"/>
      <c r="I17" s="8"/>
      <c r="J17" s="8"/>
      <c r="K17" s="8"/>
      <c r="L17" s="8" t="s">
        <v>261</v>
      </c>
    </row>
    <row r="18" spans="1:12" x14ac:dyDescent="0.25">
      <c r="A18" s="11"/>
      <c r="B18" s="11"/>
      <c r="C18" s="6">
        <v>4</v>
      </c>
      <c r="D18" s="6" t="s">
        <v>43</v>
      </c>
      <c r="E18" s="7" t="s">
        <v>70</v>
      </c>
      <c r="F18" s="8" t="s">
        <v>262</v>
      </c>
      <c r="G18" s="8"/>
      <c r="H18" s="8"/>
      <c r="I18" s="8"/>
      <c r="J18" s="8"/>
      <c r="K18" s="8"/>
      <c r="L18" s="8" t="s">
        <v>263</v>
      </c>
    </row>
    <row r="19" spans="1:12" x14ac:dyDescent="0.25">
      <c r="A19" s="11"/>
      <c r="B19" s="11"/>
      <c r="C19" s="6">
        <v>5</v>
      </c>
      <c r="D19" s="6" t="s">
        <v>71</v>
      </c>
      <c r="E19" s="12" t="s">
        <v>72</v>
      </c>
      <c r="F19" s="8" t="s">
        <v>443</v>
      </c>
      <c r="G19" s="8" t="s">
        <v>264</v>
      </c>
      <c r="H19" s="8" t="s">
        <v>265</v>
      </c>
      <c r="I19" s="8" t="s">
        <v>266</v>
      </c>
      <c r="J19" s="36" t="s">
        <v>442</v>
      </c>
      <c r="K19" s="36" t="s">
        <v>441</v>
      </c>
    </row>
    <row r="20" spans="1:12" x14ac:dyDescent="0.25">
      <c r="A20" s="11"/>
      <c r="B20" s="11"/>
      <c r="C20" s="6">
        <v>6</v>
      </c>
      <c r="D20" s="6" t="s">
        <v>23</v>
      </c>
      <c r="E20" s="7" t="s">
        <v>73</v>
      </c>
      <c r="F20" s="36" t="s">
        <v>268</v>
      </c>
      <c r="G20" s="8"/>
      <c r="H20" s="8"/>
      <c r="I20" s="8"/>
      <c r="J20" s="37"/>
      <c r="K20" s="37"/>
      <c r="L20" s="36"/>
    </row>
    <row r="21" spans="1:12" x14ac:dyDescent="0.25">
      <c r="A21" s="11"/>
      <c r="B21" s="11"/>
      <c r="C21" s="6">
        <v>7</v>
      </c>
      <c r="D21" s="6" t="s">
        <v>22</v>
      </c>
      <c r="E21" s="7" t="s">
        <v>74</v>
      </c>
      <c r="F21" s="36" t="s">
        <v>267</v>
      </c>
      <c r="G21" s="8"/>
      <c r="H21" s="8"/>
      <c r="I21" s="8"/>
      <c r="K21" s="38"/>
      <c r="L21" s="38"/>
    </row>
    <row r="22" spans="1:12" x14ac:dyDescent="0.25">
      <c r="A22" s="11"/>
      <c r="B22" s="11"/>
      <c r="C22" s="6">
        <v>8</v>
      </c>
      <c r="D22" s="6" t="s">
        <v>21</v>
      </c>
      <c r="E22" s="12" t="s">
        <v>75</v>
      </c>
      <c r="F22" s="8" t="s">
        <v>269</v>
      </c>
      <c r="G22" s="8" t="s">
        <v>270</v>
      </c>
      <c r="H22" s="35" t="s">
        <v>271</v>
      </c>
      <c r="I22" s="35" t="s">
        <v>272</v>
      </c>
      <c r="J22" s="13" t="s">
        <v>273</v>
      </c>
      <c r="K22" s="8"/>
      <c r="L22" s="8"/>
    </row>
    <row r="23" spans="1:12" x14ac:dyDescent="0.25">
      <c r="A23" s="11"/>
      <c r="B23" s="11"/>
      <c r="C23" s="6">
        <v>9</v>
      </c>
      <c r="D23" s="6" t="s">
        <v>20</v>
      </c>
      <c r="E23" s="7" t="s">
        <v>76</v>
      </c>
      <c r="F23" s="8" t="s">
        <v>274</v>
      </c>
      <c r="G23" s="8"/>
      <c r="H23" s="8"/>
      <c r="I23" s="8"/>
      <c r="J23" s="8"/>
      <c r="K23" s="8"/>
      <c r="L23" s="8"/>
    </row>
    <row r="24" spans="1:12" x14ac:dyDescent="0.25">
      <c r="A24" s="11"/>
      <c r="B24" s="11"/>
      <c r="C24" s="6">
        <v>10</v>
      </c>
      <c r="D24" s="6" t="s">
        <v>77</v>
      </c>
      <c r="E24" s="7" t="s">
        <v>78</v>
      </c>
      <c r="F24" s="8" t="s">
        <v>275</v>
      </c>
      <c r="G24" s="8" t="s">
        <v>276</v>
      </c>
      <c r="H24" s="8" t="s">
        <v>277</v>
      </c>
      <c r="I24" s="8"/>
      <c r="J24" s="8"/>
      <c r="K24" s="8"/>
      <c r="L24" s="8"/>
    </row>
    <row r="25" spans="1:12" x14ac:dyDescent="0.25">
      <c r="A25" s="11"/>
      <c r="B25" s="11"/>
      <c r="C25" s="6">
        <v>11</v>
      </c>
      <c r="D25" s="6" t="s">
        <v>44</v>
      </c>
      <c r="E25" s="12" t="s">
        <v>79</v>
      </c>
      <c r="F25" s="8" t="s">
        <v>278</v>
      </c>
      <c r="G25" s="8" t="s">
        <v>279</v>
      </c>
      <c r="H25" s="8" t="s">
        <v>280</v>
      </c>
      <c r="I25" s="8"/>
      <c r="J25" s="8"/>
      <c r="K25" s="8"/>
      <c r="L25" s="8"/>
    </row>
    <row r="26" spans="1:12" x14ac:dyDescent="0.25">
      <c r="A26" s="11">
        <v>3</v>
      </c>
      <c r="B26" s="11" t="s">
        <v>481</v>
      </c>
      <c r="C26" s="6">
        <v>1</v>
      </c>
      <c r="D26" s="7" t="s">
        <v>80</v>
      </c>
      <c r="E26" s="7" t="s">
        <v>81</v>
      </c>
      <c r="F26" s="8" t="s">
        <v>281</v>
      </c>
      <c r="G26" s="8"/>
      <c r="H26" s="8"/>
      <c r="I26" s="8"/>
      <c r="J26" s="8"/>
      <c r="K26" s="8"/>
      <c r="L26" s="8"/>
    </row>
    <row r="27" spans="1:12" x14ac:dyDescent="0.25">
      <c r="A27" s="11"/>
      <c r="B27" s="11"/>
      <c r="C27" s="6">
        <v>2</v>
      </c>
      <c r="D27" s="7" t="s">
        <v>82</v>
      </c>
      <c r="E27" s="7" t="s">
        <v>83</v>
      </c>
      <c r="F27" s="8" t="s">
        <v>282</v>
      </c>
      <c r="G27" s="8"/>
      <c r="H27" s="8"/>
      <c r="I27" s="8"/>
      <c r="J27" s="8"/>
      <c r="K27" s="8"/>
      <c r="L27" s="8" t="s">
        <v>283</v>
      </c>
    </row>
    <row r="28" spans="1:12" x14ac:dyDescent="0.25">
      <c r="A28" s="11"/>
      <c r="B28" s="11"/>
      <c r="C28" s="6">
        <v>3</v>
      </c>
      <c r="D28" s="7" t="s">
        <v>19</v>
      </c>
      <c r="E28" s="6" t="s">
        <v>284</v>
      </c>
      <c r="F28" s="8" t="s">
        <v>285</v>
      </c>
      <c r="G28" s="8"/>
      <c r="H28" s="8"/>
      <c r="I28" s="8"/>
      <c r="J28" s="8"/>
      <c r="K28" s="8"/>
      <c r="L28" s="8" t="s">
        <v>286</v>
      </c>
    </row>
    <row r="29" spans="1:12" x14ac:dyDescent="0.25">
      <c r="A29" s="11"/>
      <c r="B29" s="11"/>
      <c r="C29" s="6">
        <v>4</v>
      </c>
      <c r="D29" s="7" t="s">
        <v>84</v>
      </c>
      <c r="E29" s="7" t="s">
        <v>85</v>
      </c>
      <c r="F29" s="8" t="s">
        <v>287</v>
      </c>
      <c r="G29" s="8"/>
      <c r="H29" s="8"/>
      <c r="I29" s="8"/>
      <c r="J29" s="8"/>
      <c r="K29" s="8"/>
      <c r="L29" s="8"/>
    </row>
    <row r="30" spans="1:12" x14ac:dyDescent="0.25">
      <c r="A30" s="11"/>
      <c r="B30" s="11"/>
      <c r="C30" s="6">
        <v>5</v>
      </c>
      <c r="D30" s="7" t="s">
        <v>86</v>
      </c>
      <c r="E30" s="7" t="s">
        <v>87</v>
      </c>
      <c r="F30" s="8" t="s">
        <v>288</v>
      </c>
      <c r="G30" s="8"/>
      <c r="H30" s="8"/>
      <c r="I30" s="8"/>
      <c r="J30" s="8"/>
      <c r="K30" s="8"/>
      <c r="L30" s="8"/>
    </row>
    <row r="31" spans="1:12" x14ac:dyDescent="0.25">
      <c r="A31" s="11"/>
      <c r="B31" s="11"/>
      <c r="C31" s="6">
        <v>6</v>
      </c>
      <c r="D31" s="7" t="s">
        <v>18</v>
      </c>
      <c r="E31" s="7" t="s">
        <v>88</v>
      </c>
      <c r="F31" s="8" t="s">
        <v>289</v>
      </c>
      <c r="G31" s="8" t="s">
        <v>290</v>
      </c>
      <c r="H31" s="8" t="s">
        <v>291</v>
      </c>
      <c r="I31" s="8"/>
      <c r="J31" s="34"/>
      <c r="K31" s="8"/>
      <c r="L31" s="8"/>
    </row>
    <row r="32" spans="1:12" x14ac:dyDescent="0.25">
      <c r="A32" s="11"/>
      <c r="B32" s="11"/>
      <c r="C32" s="6">
        <v>7</v>
      </c>
      <c r="D32" s="7" t="s">
        <v>89</v>
      </c>
      <c r="E32" s="7" t="s">
        <v>90</v>
      </c>
      <c r="F32" s="8" t="s">
        <v>292</v>
      </c>
      <c r="G32" s="8"/>
      <c r="H32" s="8"/>
      <c r="I32" s="8"/>
      <c r="J32" s="8"/>
      <c r="K32" s="8"/>
      <c r="L32" s="8"/>
    </row>
    <row r="33" spans="1:12" x14ac:dyDescent="0.25">
      <c r="A33" s="11"/>
      <c r="B33" s="11"/>
      <c r="C33" s="6">
        <v>8</v>
      </c>
      <c r="D33" s="7" t="s">
        <v>36</v>
      </c>
      <c r="E33" s="7" t="s">
        <v>91</v>
      </c>
      <c r="F33" s="8" t="s">
        <v>293</v>
      </c>
      <c r="G33" s="8" t="s">
        <v>294</v>
      </c>
      <c r="H33" s="8" t="s">
        <v>295</v>
      </c>
      <c r="I33" s="8" t="s">
        <v>296</v>
      </c>
      <c r="J33" s="8"/>
      <c r="K33" s="8"/>
      <c r="L33" s="8"/>
    </row>
    <row r="34" spans="1:12" x14ac:dyDescent="0.25">
      <c r="A34" s="11"/>
      <c r="B34" s="11"/>
      <c r="C34" s="6">
        <v>9</v>
      </c>
      <c r="D34" s="7" t="s">
        <v>92</v>
      </c>
      <c r="E34" s="7" t="s">
        <v>93</v>
      </c>
      <c r="F34" s="8" t="s">
        <v>297</v>
      </c>
      <c r="G34" s="8" t="s">
        <v>298</v>
      </c>
      <c r="H34" s="8" t="s">
        <v>299</v>
      </c>
      <c r="I34" s="8" t="s">
        <v>300</v>
      </c>
      <c r="J34" s="8"/>
      <c r="K34" s="8"/>
      <c r="L34" s="8"/>
    </row>
    <row r="35" spans="1:12" x14ac:dyDescent="0.25">
      <c r="A35" s="11">
        <v>4</v>
      </c>
      <c r="B35" s="11" t="s">
        <v>482</v>
      </c>
      <c r="C35" s="6">
        <v>1</v>
      </c>
      <c r="D35" s="7" t="s">
        <v>17</v>
      </c>
      <c r="E35" s="7" t="s">
        <v>301</v>
      </c>
      <c r="F35" s="8" t="s">
        <v>302</v>
      </c>
      <c r="G35" s="8"/>
      <c r="H35" s="8"/>
      <c r="I35" s="8"/>
      <c r="J35" s="8"/>
      <c r="K35" s="8"/>
      <c r="L35" s="8"/>
    </row>
    <row r="36" spans="1:12" x14ac:dyDescent="0.25">
      <c r="A36" s="11"/>
      <c r="B36" s="11"/>
      <c r="C36" s="6">
        <v>2</v>
      </c>
      <c r="D36" s="7" t="s">
        <v>16</v>
      </c>
      <c r="E36" s="7" t="s">
        <v>303</v>
      </c>
      <c r="F36" s="8" t="s">
        <v>304</v>
      </c>
      <c r="G36" s="8"/>
      <c r="H36" s="8"/>
      <c r="I36" s="8"/>
      <c r="J36" s="8"/>
      <c r="K36" s="8"/>
      <c r="L36" s="8"/>
    </row>
    <row r="37" spans="1:12" x14ac:dyDescent="0.25">
      <c r="A37" s="11"/>
      <c r="B37" s="11"/>
      <c r="C37" s="6">
        <v>3</v>
      </c>
      <c r="D37" s="7" t="s">
        <v>15</v>
      </c>
      <c r="E37" s="7" t="s">
        <v>305</v>
      </c>
      <c r="F37" s="8" t="s">
        <v>306</v>
      </c>
      <c r="G37" s="8" t="s">
        <v>307</v>
      </c>
      <c r="H37" s="8" t="s">
        <v>308</v>
      </c>
      <c r="I37" s="8" t="s">
        <v>309</v>
      </c>
      <c r="J37" s="8"/>
      <c r="K37" s="8"/>
      <c r="L37" s="8"/>
    </row>
    <row r="38" spans="1:12" x14ac:dyDescent="0.25">
      <c r="A38" s="11"/>
      <c r="B38" s="11"/>
      <c r="C38" s="6">
        <v>4</v>
      </c>
      <c r="D38" s="7" t="s">
        <v>14</v>
      </c>
      <c r="E38" s="7" t="s">
        <v>94</v>
      </c>
      <c r="F38" s="8" t="s">
        <v>444</v>
      </c>
      <c r="G38" s="8"/>
      <c r="H38" s="8"/>
      <c r="I38" s="8"/>
      <c r="J38" s="8"/>
      <c r="K38" s="8"/>
      <c r="L38" s="8"/>
    </row>
    <row r="39" spans="1:12" x14ac:dyDescent="0.25">
      <c r="A39" s="11"/>
      <c r="B39" s="11"/>
      <c r="C39" s="6">
        <v>5</v>
      </c>
      <c r="D39" s="7" t="s">
        <v>13</v>
      </c>
      <c r="E39" s="7" t="s">
        <v>95</v>
      </c>
      <c r="F39" s="8" t="s">
        <v>445</v>
      </c>
      <c r="G39" s="8"/>
      <c r="H39" s="8"/>
      <c r="I39" s="8"/>
      <c r="J39" s="8"/>
      <c r="K39" s="8"/>
      <c r="L39" s="8"/>
    </row>
    <row r="40" spans="1:12" x14ac:dyDescent="0.25">
      <c r="A40" s="11"/>
      <c r="B40" s="11"/>
      <c r="C40" s="6">
        <v>6</v>
      </c>
      <c r="D40" s="7" t="s">
        <v>96</v>
      </c>
      <c r="E40" s="7" t="s">
        <v>97</v>
      </c>
      <c r="F40" s="8" t="s">
        <v>310</v>
      </c>
      <c r="G40" s="8" t="s">
        <v>311</v>
      </c>
      <c r="H40" s="8" t="s">
        <v>312</v>
      </c>
      <c r="I40" s="8" t="s">
        <v>313</v>
      </c>
      <c r="J40" s="8"/>
      <c r="K40" s="8"/>
      <c r="L40" s="8"/>
    </row>
    <row r="41" spans="1:12" x14ac:dyDescent="0.25">
      <c r="A41" s="11"/>
      <c r="B41" s="11"/>
      <c r="C41" s="6">
        <v>7</v>
      </c>
      <c r="D41" s="7" t="s">
        <v>98</v>
      </c>
      <c r="E41" s="7" t="s">
        <v>99</v>
      </c>
      <c r="F41" s="8" t="s">
        <v>314</v>
      </c>
      <c r="G41" s="8"/>
      <c r="H41" s="8"/>
      <c r="I41" s="8"/>
      <c r="J41" s="8"/>
      <c r="K41" s="8"/>
      <c r="L41" s="8"/>
    </row>
    <row r="42" spans="1:12" x14ac:dyDescent="0.25">
      <c r="A42" s="11"/>
      <c r="B42" s="11"/>
      <c r="C42" s="6">
        <v>8</v>
      </c>
      <c r="D42" s="7" t="s">
        <v>45</v>
      </c>
      <c r="E42" s="7" t="s">
        <v>100</v>
      </c>
      <c r="F42" s="8" t="s">
        <v>315</v>
      </c>
      <c r="G42" s="8"/>
      <c r="H42" s="8"/>
      <c r="I42" s="8"/>
      <c r="J42" s="8"/>
      <c r="K42" s="8"/>
      <c r="L42" s="8"/>
    </row>
    <row r="43" spans="1:12" x14ac:dyDescent="0.25">
      <c r="A43" s="14">
        <v>5</v>
      </c>
      <c r="B43" s="14" t="s">
        <v>483</v>
      </c>
      <c r="C43" s="6">
        <v>1</v>
      </c>
      <c r="D43" s="7" t="s">
        <v>12</v>
      </c>
      <c r="E43" s="7" t="s">
        <v>447</v>
      </c>
      <c r="F43" s="8" t="s">
        <v>316</v>
      </c>
      <c r="G43" s="8" t="s">
        <v>317</v>
      </c>
      <c r="H43" s="8" t="s">
        <v>318</v>
      </c>
      <c r="I43" s="8" t="s">
        <v>446</v>
      </c>
      <c r="J43" s="8"/>
      <c r="K43" s="8"/>
      <c r="L43" s="8"/>
    </row>
    <row r="44" spans="1:12" x14ac:dyDescent="0.25">
      <c r="A44" s="15"/>
      <c r="B44" s="15"/>
      <c r="C44" s="6">
        <v>2</v>
      </c>
      <c r="D44" s="7" t="s">
        <v>101</v>
      </c>
      <c r="E44" s="7" t="s">
        <v>448</v>
      </c>
      <c r="F44" s="8" t="s">
        <v>319</v>
      </c>
      <c r="G44" s="8" t="s">
        <v>320</v>
      </c>
      <c r="H44" s="8"/>
      <c r="I44" s="8"/>
      <c r="J44" s="8"/>
      <c r="K44" s="8"/>
      <c r="L44" s="8"/>
    </row>
    <row r="45" spans="1:12" x14ac:dyDescent="0.25">
      <c r="A45" s="15"/>
      <c r="B45" s="15"/>
      <c r="C45" s="6">
        <v>10</v>
      </c>
      <c r="D45" s="7" t="s">
        <v>102</v>
      </c>
      <c r="E45" s="7" t="s">
        <v>106</v>
      </c>
      <c r="F45" s="8" t="s">
        <v>321</v>
      </c>
      <c r="G45" s="8" t="s">
        <v>322</v>
      </c>
      <c r="H45" s="8"/>
      <c r="I45" s="8"/>
      <c r="J45" s="8"/>
      <c r="K45" s="8"/>
      <c r="L45" s="8"/>
    </row>
    <row r="46" spans="1:12" x14ac:dyDescent="0.25">
      <c r="A46" s="15"/>
      <c r="B46" s="15"/>
      <c r="C46" s="6">
        <v>11</v>
      </c>
      <c r="D46" s="7" t="s">
        <v>103</v>
      </c>
      <c r="E46" s="7" t="s">
        <v>108</v>
      </c>
      <c r="F46" s="8" t="s">
        <v>323</v>
      </c>
      <c r="G46" s="8" t="s">
        <v>324</v>
      </c>
      <c r="H46" s="8"/>
      <c r="I46" s="8"/>
      <c r="J46" s="8"/>
      <c r="K46" s="8"/>
      <c r="L46" s="8"/>
    </row>
    <row r="47" spans="1:12" x14ac:dyDescent="0.25">
      <c r="A47" s="15"/>
      <c r="B47" s="15"/>
      <c r="C47" s="6">
        <v>12</v>
      </c>
      <c r="D47" s="7" t="s">
        <v>104</v>
      </c>
      <c r="E47" s="7" t="s">
        <v>110</v>
      </c>
      <c r="F47" s="8" t="s">
        <v>325</v>
      </c>
      <c r="G47" s="8" t="s">
        <v>326</v>
      </c>
      <c r="H47" s="8" t="s">
        <v>327</v>
      </c>
      <c r="I47" s="8"/>
      <c r="J47" s="8"/>
      <c r="K47" s="8"/>
      <c r="L47" s="8"/>
    </row>
    <row r="48" spans="1:12" x14ac:dyDescent="0.25">
      <c r="A48" s="15"/>
      <c r="B48" s="15"/>
      <c r="C48" s="6">
        <v>13</v>
      </c>
      <c r="D48" s="7" t="s">
        <v>105</v>
      </c>
      <c r="E48" s="7" t="s">
        <v>111</v>
      </c>
      <c r="F48" s="8" t="s">
        <v>453</v>
      </c>
      <c r="G48" s="8"/>
      <c r="H48" s="8"/>
      <c r="I48" s="8"/>
      <c r="J48" s="8"/>
      <c r="K48" s="8"/>
      <c r="L48" s="8"/>
    </row>
    <row r="49" spans="1:12" x14ac:dyDescent="0.25">
      <c r="A49" s="15"/>
      <c r="B49" s="15"/>
      <c r="C49" s="6">
        <v>14</v>
      </c>
      <c r="D49" s="12" t="s">
        <v>107</v>
      </c>
      <c r="E49" s="12" t="s">
        <v>112</v>
      </c>
      <c r="F49" s="8" t="s">
        <v>328</v>
      </c>
      <c r="G49" s="8"/>
      <c r="H49" s="8"/>
      <c r="I49" s="8"/>
      <c r="J49" s="8"/>
      <c r="K49" s="8"/>
      <c r="L49" s="8"/>
    </row>
    <row r="50" spans="1:12" x14ac:dyDescent="0.25">
      <c r="A50" s="16"/>
      <c r="B50" s="16"/>
      <c r="C50" s="6">
        <v>15</v>
      </c>
      <c r="D50" s="12" t="s">
        <v>109</v>
      </c>
      <c r="E50" s="12" t="s">
        <v>113</v>
      </c>
      <c r="F50" s="8" t="s">
        <v>329</v>
      </c>
      <c r="G50" s="8"/>
      <c r="H50" s="8"/>
      <c r="I50" s="8"/>
      <c r="J50" s="8"/>
      <c r="K50" s="8"/>
      <c r="L50" s="8"/>
    </row>
    <row r="51" spans="1:12" x14ac:dyDescent="0.25">
      <c r="A51" s="14">
        <v>6</v>
      </c>
      <c r="B51" s="14" t="s">
        <v>484</v>
      </c>
      <c r="C51" s="6">
        <v>1</v>
      </c>
      <c r="D51" s="7" t="s">
        <v>114</v>
      </c>
      <c r="E51" s="7" t="s">
        <v>115</v>
      </c>
      <c r="F51" s="8" t="s">
        <v>330</v>
      </c>
      <c r="G51" s="8"/>
      <c r="H51" s="8"/>
      <c r="I51" s="8"/>
      <c r="J51" s="8"/>
      <c r="K51" s="8"/>
      <c r="L51" s="8"/>
    </row>
    <row r="52" spans="1:12" x14ac:dyDescent="0.25">
      <c r="A52" s="15"/>
      <c r="B52" s="15"/>
      <c r="C52" s="6">
        <v>2</v>
      </c>
      <c r="D52" s="7" t="s">
        <v>116</v>
      </c>
      <c r="E52" s="7" t="s">
        <v>451</v>
      </c>
      <c r="F52" s="8" t="s">
        <v>331</v>
      </c>
      <c r="G52" s="8"/>
      <c r="H52" s="8"/>
      <c r="I52" s="8"/>
      <c r="J52" s="8"/>
      <c r="K52" s="8"/>
      <c r="L52" s="8"/>
    </row>
    <row r="53" spans="1:12" x14ac:dyDescent="0.25">
      <c r="A53" s="15"/>
      <c r="B53" s="15"/>
      <c r="C53" s="6">
        <v>3</v>
      </c>
      <c r="D53" s="7" t="s">
        <v>117</v>
      </c>
      <c r="E53" s="7" t="s">
        <v>450</v>
      </c>
      <c r="F53" s="8" t="s">
        <v>332</v>
      </c>
      <c r="G53" s="8"/>
      <c r="H53" s="8"/>
      <c r="I53" s="8"/>
      <c r="J53" s="8"/>
      <c r="K53" s="8"/>
      <c r="L53" s="8" t="s">
        <v>332</v>
      </c>
    </row>
    <row r="54" spans="1:12" x14ac:dyDescent="0.25">
      <c r="A54" s="15"/>
      <c r="B54" s="15"/>
      <c r="C54" s="6">
        <v>4</v>
      </c>
      <c r="D54" s="7" t="s">
        <v>118</v>
      </c>
      <c r="E54" s="7" t="s">
        <v>449</v>
      </c>
      <c r="F54" s="8" t="s">
        <v>333</v>
      </c>
      <c r="G54" s="8"/>
      <c r="H54" s="8"/>
      <c r="I54" s="8"/>
      <c r="J54" s="8"/>
      <c r="K54" s="8"/>
      <c r="L54" s="8"/>
    </row>
    <row r="55" spans="1:12" x14ac:dyDescent="0.25">
      <c r="A55" s="15"/>
      <c r="B55" s="15"/>
      <c r="C55" s="6">
        <v>5</v>
      </c>
      <c r="D55" s="7" t="s">
        <v>119</v>
      </c>
      <c r="E55" s="7" t="s">
        <v>334</v>
      </c>
      <c r="F55" s="8" t="s">
        <v>335</v>
      </c>
      <c r="G55" s="8"/>
      <c r="H55" s="8"/>
      <c r="I55" s="8"/>
      <c r="J55" s="8"/>
      <c r="K55" s="8"/>
      <c r="L55" s="8"/>
    </row>
    <row r="56" spans="1:12" x14ac:dyDescent="0.25">
      <c r="A56" s="15"/>
      <c r="B56" s="15"/>
      <c r="C56" s="6">
        <v>6</v>
      </c>
      <c r="D56" s="7" t="s">
        <v>120</v>
      </c>
      <c r="E56" s="7" t="s">
        <v>122</v>
      </c>
      <c r="F56" s="8" t="s">
        <v>336</v>
      </c>
      <c r="G56" s="8" t="s">
        <v>337</v>
      </c>
      <c r="H56" s="8" t="s">
        <v>338</v>
      </c>
      <c r="I56" s="8"/>
      <c r="J56" s="8"/>
      <c r="K56" s="8"/>
      <c r="L56" s="8"/>
    </row>
    <row r="57" spans="1:12" x14ac:dyDescent="0.25">
      <c r="A57" s="15"/>
      <c r="B57" s="15"/>
      <c r="C57" s="6">
        <v>7</v>
      </c>
      <c r="D57" s="7" t="s">
        <v>121</v>
      </c>
      <c r="E57" s="7" t="s">
        <v>124</v>
      </c>
      <c r="F57" s="8" t="s">
        <v>339</v>
      </c>
      <c r="G57" s="8"/>
      <c r="H57" s="8"/>
      <c r="I57" s="8"/>
      <c r="J57" s="8"/>
      <c r="K57" s="8"/>
      <c r="L57" s="8"/>
    </row>
    <row r="58" spans="1:12" x14ac:dyDescent="0.25">
      <c r="A58" s="15"/>
      <c r="B58" s="15"/>
      <c r="C58" s="6">
        <v>8</v>
      </c>
      <c r="D58" s="7" t="s">
        <v>123</v>
      </c>
      <c r="E58" s="7" t="s">
        <v>126</v>
      </c>
      <c r="F58" s="8" t="s">
        <v>340</v>
      </c>
      <c r="G58" s="8"/>
      <c r="H58" s="8"/>
      <c r="I58" s="8"/>
      <c r="J58" s="8"/>
      <c r="K58" s="8"/>
      <c r="L58" s="8"/>
    </row>
    <row r="59" spans="1:12" x14ac:dyDescent="0.25">
      <c r="A59" s="15"/>
      <c r="B59" s="15"/>
      <c r="C59" s="6">
        <v>9</v>
      </c>
      <c r="D59" s="7" t="s">
        <v>125</v>
      </c>
      <c r="E59" s="7" t="s">
        <v>128</v>
      </c>
      <c r="F59" s="8" t="s">
        <v>341</v>
      </c>
      <c r="G59" s="8"/>
      <c r="H59" s="8"/>
      <c r="I59" s="8"/>
      <c r="J59" s="8"/>
      <c r="K59" s="8"/>
      <c r="L59" s="8"/>
    </row>
    <row r="60" spans="1:12" x14ac:dyDescent="0.25">
      <c r="A60" s="15"/>
      <c r="B60" s="15"/>
      <c r="C60" s="6">
        <v>10</v>
      </c>
      <c r="D60" s="7" t="s">
        <v>127</v>
      </c>
      <c r="E60" s="7" t="s">
        <v>130</v>
      </c>
      <c r="F60" s="12" t="s">
        <v>342</v>
      </c>
      <c r="G60" s="8"/>
      <c r="H60" s="8"/>
      <c r="I60" s="8"/>
      <c r="J60" s="8"/>
      <c r="K60" s="8"/>
      <c r="L60" s="8"/>
    </row>
    <row r="61" spans="1:12" x14ac:dyDescent="0.25">
      <c r="A61" s="15"/>
      <c r="B61" s="15"/>
      <c r="C61" s="6">
        <v>11</v>
      </c>
      <c r="D61" s="7" t="s">
        <v>129</v>
      </c>
      <c r="E61" s="7" t="s">
        <v>132</v>
      </c>
      <c r="F61" s="8" t="s">
        <v>343</v>
      </c>
      <c r="G61" s="8" t="s">
        <v>344</v>
      </c>
      <c r="H61" s="8"/>
      <c r="I61" s="8"/>
      <c r="J61" s="8"/>
      <c r="K61" s="8"/>
      <c r="L61" s="8"/>
    </row>
    <row r="62" spans="1:12" x14ac:dyDescent="0.25">
      <c r="A62" s="15"/>
      <c r="B62" s="15"/>
      <c r="C62" s="6">
        <v>12</v>
      </c>
      <c r="D62" s="7" t="s">
        <v>131</v>
      </c>
      <c r="E62" s="7" t="s">
        <v>134</v>
      </c>
      <c r="F62" s="8" t="s">
        <v>345</v>
      </c>
      <c r="G62" s="8" t="s">
        <v>346</v>
      </c>
      <c r="H62" s="8"/>
      <c r="I62" s="8"/>
      <c r="J62" s="8"/>
      <c r="K62" s="8"/>
      <c r="L62" s="8"/>
    </row>
    <row r="63" spans="1:12" x14ac:dyDescent="0.25">
      <c r="A63" s="15"/>
      <c r="B63" s="15"/>
      <c r="C63" s="6">
        <v>13</v>
      </c>
      <c r="D63" s="7" t="s">
        <v>133</v>
      </c>
      <c r="E63" s="7" t="s">
        <v>136</v>
      </c>
      <c r="F63" s="8" t="s">
        <v>347</v>
      </c>
      <c r="G63" s="8"/>
      <c r="H63" s="8"/>
      <c r="I63" s="8"/>
      <c r="J63" s="8"/>
      <c r="K63" s="8"/>
      <c r="L63" s="8"/>
    </row>
    <row r="64" spans="1:12" x14ac:dyDescent="0.25">
      <c r="A64" s="15"/>
      <c r="B64" s="15"/>
      <c r="C64" s="6">
        <v>14</v>
      </c>
      <c r="D64" s="7" t="s">
        <v>135</v>
      </c>
      <c r="E64" s="7" t="s">
        <v>138</v>
      </c>
      <c r="F64" s="8" t="s">
        <v>348</v>
      </c>
      <c r="G64" s="35"/>
      <c r="H64" s="8"/>
      <c r="I64" s="8"/>
      <c r="J64" s="8"/>
      <c r="K64" s="8"/>
      <c r="L64" s="8"/>
    </row>
    <row r="65" spans="1:12" x14ac:dyDescent="0.25">
      <c r="A65" s="15"/>
      <c r="B65" s="15"/>
      <c r="C65" s="6">
        <v>15</v>
      </c>
      <c r="D65" s="7" t="s">
        <v>137</v>
      </c>
      <c r="E65" s="7" t="s">
        <v>141</v>
      </c>
      <c r="F65" s="8" t="s">
        <v>452</v>
      </c>
      <c r="G65" s="8"/>
      <c r="H65" s="8"/>
      <c r="I65" s="8"/>
      <c r="J65" s="8"/>
      <c r="K65" s="8"/>
      <c r="L65" s="8"/>
    </row>
    <row r="66" spans="1:12" x14ac:dyDescent="0.25">
      <c r="A66" s="15"/>
      <c r="B66" s="15"/>
      <c r="C66" s="6">
        <v>16</v>
      </c>
      <c r="D66" s="7" t="s">
        <v>139</v>
      </c>
      <c r="E66" s="12" t="s">
        <v>455</v>
      </c>
      <c r="F66" s="8" t="s">
        <v>454</v>
      </c>
      <c r="G66" s="8"/>
      <c r="H66" s="8"/>
      <c r="I66" s="8"/>
      <c r="J66" s="8"/>
      <c r="K66" s="8"/>
      <c r="L66" s="8"/>
    </row>
    <row r="67" spans="1:12" x14ac:dyDescent="0.25">
      <c r="A67" s="16"/>
      <c r="B67" s="16"/>
      <c r="C67" s="6">
        <v>17</v>
      </c>
      <c r="D67" s="7" t="s">
        <v>140</v>
      </c>
      <c r="E67" s="12" t="s">
        <v>142</v>
      </c>
      <c r="F67" s="8" t="s">
        <v>349</v>
      </c>
      <c r="G67" s="8"/>
      <c r="H67" s="8"/>
      <c r="I67" s="8"/>
      <c r="J67" s="8"/>
      <c r="K67" s="8"/>
      <c r="L67" s="8"/>
    </row>
    <row r="68" spans="1:12" x14ac:dyDescent="0.25">
      <c r="A68" s="14">
        <v>7</v>
      </c>
      <c r="B68" s="14" t="s">
        <v>485</v>
      </c>
      <c r="C68" s="6">
        <v>1</v>
      </c>
      <c r="D68" s="7" t="s">
        <v>37</v>
      </c>
      <c r="E68" s="7" t="s">
        <v>143</v>
      </c>
      <c r="F68" s="20" t="s">
        <v>457</v>
      </c>
      <c r="G68" s="20"/>
      <c r="H68" s="20"/>
      <c r="I68" s="20"/>
      <c r="J68" s="32"/>
      <c r="K68" s="8"/>
      <c r="L68" s="8"/>
    </row>
    <row r="69" spans="1:12" x14ac:dyDescent="0.25">
      <c r="A69" s="15"/>
      <c r="B69" s="15"/>
      <c r="C69" s="6">
        <v>2</v>
      </c>
      <c r="D69" s="7" t="s">
        <v>144</v>
      </c>
      <c r="E69" s="7" t="s">
        <v>145</v>
      </c>
      <c r="F69" s="20" t="s">
        <v>350</v>
      </c>
      <c r="G69" s="20"/>
      <c r="H69" s="20"/>
      <c r="I69" s="21"/>
      <c r="J69" s="21"/>
      <c r="K69" s="8"/>
      <c r="L69" s="8"/>
    </row>
    <row r="70" spans="1:12" x14ac:dyDescent="0.25">
      <c r="A70" s="15"/>
      <c r="B70" s="15"/>
      <c r="C70" s="6">
        <v>3</v>
      </c>
      <c r="D70" s="7" t="s">
        <v>146</v>
      </c>
      <c r="E70" s="7" t="s">
        <v>456</v>
      </c>
      <c r="F70" s="20" t="s">
        <v>353</v>
      </c>
      <c r="G70" s="20" t="s">
        <v>351</v>
      </c>
      <c r="H70" s="20" t="s">
        <v>352</v>
      </c>
      <c r="I70" s="20" t="s">
        <v>354</v>
      </c>
      <c r="J70" s="8"/>
      <c r="K70" s="8"/>
      <c r="L70" s="8"/>
    </row>
    <row r="71" spans="1:12" x14ac:dyDescent="0.25">
      <c r="A71" s="15"/>
      <c r="B71" s="15"/>
      <c r="C71" s="6">
        <v>4</v>
      </c>
      <c r="D71" s="7" t="s">
        <v>147</v>
      </c>
      <c r="E71" s="7" t="s">
        <v>149</v>
      </c>
      <c r="F71" s="8" t="s">
        <v>355</v>
      </c>
      <c r="G71" s="8"/>
      <c r="H71" s="8"/>
      <c r="I71" s="8"/>
      <c r="J71" s="8"/>
      <c r="K71" s="8"/>
      <c r="L71" s="8"/>
    </row>
    <row r="72" spans="1:12" x14ac:dyDescent="0.25">
      <c r="A72" s="16"/>
      <c r="B72" s="16"/>
      <c r="C72" s="6">
        <v>5</v>
      </c>
      <c r="D72" s="12" t="s">
        <v>148</v>
      </c>
      <c r="E72" s="12" t="s">
        <v>150</v>
      </c>
      <c r="F72" s="12" t="s">
        <v>356</v>
      </c>
      <c r="G72" s="8"/>
      <c r="H72" s="8"/>
      <c r="I72" s="8"/>
      <c r="J72" s="8"/>
      <c r="K72" s="8"/>
      <c r="L72" s="8" t="s">
        <v>357</v>
      </c>
    </row>
    <row r="73" spans="1:12" x14ac:dyDescent="0.25">
      <c r="A73" s="14">
        <v>8</v>
      </c>
      <c r="B73" s="14" t="s">
        <v>486</v>
      </c>
      <c r="C73" s="6">
        <v>1</v>
      </c>
      <c r="D73" s="7" t="s">
        <v>151</v>
      </c>
      <c r="E73" s="7" t="s">
        <v>152</v>
      </c>
      <c r="F73" s="8" t="s">
        <v>316</v>
      </c>
      <c r="G73" s="8" t="s">
        <v>358</v>
      </c>
      <c r="H73" s="8" t="s">
        <v>359</v>
      </c>
      <c r="I73" s="8"/>
      <c r="J73" s="8"/>
      <c r="K73" s="8"/>
      <c r="L73" s="8"/>
    </row>
    <row r="74" spans="1:12" x14ac:dyDescent="0.25">
      <c r="A74" s="16"/>
      <c r="B74" s="16"/>
      <c r="C74" s="6">
        <v>2</v>
      </c>
      <c r="D74" s="7" t="s">
        <v>153</v>
      </c>
      <c r="E74" s="7" t="s">
        <v>360</v>
      </c>
      <c r="F74" s="8" t="s">
        <v>361</v>
      </c>
      <c r="G74" s="8" t="s">
        <v>362</v>
      </c>
      <c r="H74" s="8"/>
      <c r="I74" s="8"/>
      <c r="J74" s="8"/>
      <c r="K74" s="8"/>
      <c r="L74" s="8"/>
    </row>
    <row r="75" spans="1:12" x14ac:dyDescent="0.25">
      <c r="A75" s="14">
        <v>9</v>
      </c>
      <c r="B75" s="14" t="s">
        <v>487</v>
      </c>
      <c r="C75" s="6">
        <v>1</v>
      </c>
      <c r="D75" s="7" t="s">
        <v>154</v>
      </c>
      <c r="E75" s="22" t="s">
        <v>155</v>
      </c>
      <c r="F75" s="8" t="s">
        <v>364</v>
      </c>
      <c r="G75" s="20" t="s">
        <v>458</v>
      </c>
      <c r="H75" s="20"/>
      <c r="I75" s="8"/>
      <c r="J75" s="8"/>
      <c r="K75" s="8"/>
      <c r="L75" s="8"/>
    </row>
    <row r="76" spans="1:12" x14ac:dyDescent="0.25">
      <c r="A76" s="15"/>
      <c r="B76" s="15"/>
      <c r="C76" s="6">
        <v>2</v>
      </c>
      <c r="D76" s="7" t="s">
        <v>38</v>
      </c>
      <c r="E76" s="22" t="s">
        <v>156</v>
      </c>
      <c r="F76" s="8" t="s">
        <v>363</v>
      </c>
      <c r="G76" s="20" t="s">
        <v>459</v>
      </c>
      <c r="H76" s="20"/>
      <c r="I76" s="8"/>
      <c r="J76" s="8"/>
      <c r="K76" s="8"/>
      <c r="L76" s="8"/>
    </row>
    <row r="77" spans="1:12" x14ac:dyDescent="0.25">
      <c r="A77" s="15"/>
      <c r="B77" s="15"/>
      <c r="C77" s="6">
        <v>3</v>
      </c>
      <c r="D77" s="7" t="s">
        <v>46</v>
      </c>
      <c r="E77" s="22" t="s">
        <v>157</v>
      </c>
      <c r="F77" s="8" t="s">
        <v>460</v>
      </c>
      <c r="G77" s="8"/>
      <c r="H77" s="8"/>
      <c r="I77" s="8"/>
      <c r="J77" s="8"/>
      <c r="K77" s="8"/>
      <c r="L77" s="8"/>
    </row>
    <row r="78" spans="1:12" x14ac:dyDescent="0.25">
      <c r="A78" s="15"/>
      <c r="B78" s="15"/>
      <c r="C78" s="6">
        <v>4</v>
      </c>
      <c r="D78" s="7" t="s">
        <v>39</v>
      </c>
      <c r="E78" s="22" t="s">
        <v>463</v>
      </c>
      <c r="F78" s="8" t="s">
        <v>462</v>
      </c>
      <c r="G78" s="20" t="s">
        <v>461</v>
      </c>
      <c r="H78" s="8" t="s">
        <v>464</v>
      </c>
      <c r="I78" s="8"/>
      <c r="J78" s="8"/>
      <c r="K78" s="8"/>
      <c r="L78" s="8"/>
    </row>
    <row r="79" spans="1:12" x14ac:dyDescent="0.25">
      <c r="A79" s="15"/>
      <c r="B79" s="15"/>
      <c r="C79" s="6">
        <v>5</v>
      </c>
      <c r="D79" s="7" t="s">
        <v>158</v>
      </c>
      <c r="E79" s="22" t="s">
        <v>159</v>
      </c>
      <c r="F79" s="8" t="s">
        <v>365</v>
      </c>
      <c r="G79" s="8" t="s">
        <v>366</v>
      </c>
      <c r="H79" s="8" t="s">
        <v>367</v>
      </c>
      <c r="I79" s="8" t="s">
        <v>368</v>
      </c>
      <c r="J79" s="8" t="s">
        <v>369</v>
      </c>
      <c r="K79" s="8" t="s">
        <v>370</v>
      </c>
      <c r="L79" s="8"/>
    </row>
    <row r="80" spans="1:12" x14ac:dyDescent="0.25">
      <c r="A80" s="16"/>
      <c r="B80" s="16"/>
      <c r="C80" s="6">
        <v>6</v>
      </c>
      <c r="D80" s="7" t="s">
        <v>40</v>
      </c>
      <c r="E80" s="12" t="s">
        <v>160</v>
      </c>
      <c r="F80" s="8" t="s">
        <v>465</v>
      </c>
      <c r="G80" s="8"/>
      <c r="H80" s="8"/>
      <c r="I80" s="8"/>
      <c r="J80" s="8"/>
      <c r="K80" s="8"/>
      <c r="L80" s="8"/>
    </row>
    <row r="81" spans="1:12" x14ac:dyDescent="0.25">
      <c r="A81" s="24">
        <v>10</v>
      </c>
      <c r="B81" s="27" t="s">
        <v>488</v>
      </c>
      <c r="C81" s="6">
        <v>1</v>
      </c>
      <c r="D81" s="7" t="s">
        <v>161</v>
      </c>
      <c r="E81" s="7" t="s">
        <v>371</v>
      </c>
      <c r="F81" s="8" t="s">
        <v>372</v>
      </c>
      <c r="G81" s="8"/>
      <c r="H81" s="8"/>
      <c r="I81" s="8"/>
      <c r="J81" s="8"/>
      <c r="K81" s="8"/>
      <c r="L81" s="8"/>
    </row>
    <row r="82" spans="1:12" x14ac:dyDescent="0.25">
      <c r="A82" s="25"/>
      <c r="B82" s="28"/>
      <c r="C82" s="6">
        <v>2</v>
      </c>
      <c r="D82" s="7" t="s">
        <v>11</v>
      </c>
      <c r="E82" s="7" t="s">
        <v>373</v>
      </c>
      <c r="F82" s="8" t="s">
        <v>374</v>
      </c>
      <c r="G82" s="8" t="s">
        <v>375</v>
      </c>
      <c r="H82" s="8"/>
      <c r="I82" s="8"/>
      <c r="J82" s="8"/>
      <c r="K82" s="8"/>
      <c r="L82" s="8"/>
    </row>
    <row r="83" spans="1:12" x14ac:dyDescent="0.25">
      <c r="A83" s="25"/>
      <c r="B83" s="28"/>
      <c r="C83" s="6">
        <v>3</v>
      </c>
      <c r="D83" s="7" t="s">
        <v>10</v>
      </c>
      <c r="E83" s="7" t="s">
        <v>468</v>
      </c>
      <c r="F83" s="23" t="s">
        <v>466</v>
      </c>
      <c r="G83" s="20" t="s">
        <v>467</v>
      </c>
      <c r="H83" s="20" t="s">
        <v>376</v>
      </c>
      <c r="I83" s="8"/>
      <c r="J83" s="8"/>
      <c r="K83" s="8"/>
      <c r="L83" s="8"/>
    </row>
    <row r="84" spans="1:12" x14ac:dyDescent="0.25">
      <c r="A84" s="25"/>
      <c r="B84" s="28"/>
      <c r="C84" s="6">
        <v>4</v>
      </c>
      <c r="D84" s="7" t="s">
        <v>162</v>
      </c>
      <c r="E84" s="12" t="s">
        <v>377</v>
      </c>
      <c r="F84" s="12" t="s">
        <v>378</v>
      </c>
      <c r="G84" s="8"/>
      <c r="H84" s="8"/>
      <c r="I84" s="8"/>
      <c r="J84" s="8"/>
      <c r="K84" s="8"/>
      <c r="L84" s="8" t="s">
        <v>379</v>
      </c>
    </row>
    <row r="85" spans="1:12" x14ac:dyDescent="0.25">
      <c r="A85" s="25"/>
      <c r="B85" s="28"/>
      <c r="C85" s="6">
        <v>5</v>
      </c>
      <c r="D85" s="7" t="s">
        <v>9</v>
      </c>
      <c r="E85" s="7" t="s">
        <v>165</v>
      </c>
      <c r="F85" s="8" t="s">
        <v>380</v>
      </c>
      <c r="G85" s="8"/>
      <c r="H85" s="8"/>
      <c r="I85" s="8"/>
      <c r="J85" s="8"/>
      <c r="K85" s="8"/>
      <c r="L85" s="8"/>
    </row>
    <row r="86" spans="1:12" x14ac:dyDescent="0.25">
      <c r="A86" s="25"/>
      <c r="B86" s="28"/>
      <c r="C86" s="6">
        <v>6</v>
      </c>
      <c r="D86" s="7" t="s">
        <v>8</v>
      </c>
      <c r="E86" s="7" t="s">
        <v>168</v>
      </c>
      <c r="F86" s="8" t="s">
        <v>381</v>
      </c>
      <c r="G86" s="8"/>
      <c r="H86" s="8"/>
      <c r="I86" s="8"/>
      <c r="J86" s="8"/>
      <c r="K86" s="8"/>
      <c r="L86" s="8"/>
    </row>
    <row r="87" spans="1:12" x14ac:dyDescent="0.25">
      <c r="A87" s="25"/>
      <c r="B87" s="28"/>
      <c r="C87" s="6">
        <v>7</v>
      </c>
      <c r="D87" s="7" t="s">
        <v>7</v>
      </c>
      <c r="E87" s="7" t="s">
        <v>169</v>
      </c>
      <c r="F87" s="8" t="s">
        <v>382</v>
      </c>
      <c r="G87" s="8"/>
      <c r="H87" s="8"/>
      <c r="I87" s="8"/>
      <c r="J87" s="8"/>
      <c r="K87" s="8"/>
      <c r="L87" s="8"/>
    </row>
    <row r="88" spans="1:12" x14ac:dyDescent="0.25">
      <c r="A88" s="25"/>
      <c r="B88" s="28"/>
      <c r="C88" s="6">
        <v>8</v>
      </c>
      <c r="D88" s="7" t="s">
        <v>163</v>
      </c>
      <c r="E88" s="7" t="s">
        <v>170</v>
      </c>
      <c r="F88" s="8" t="s">
        <v>383</v>
      </c>
      <c r="G88" s="8" t="s">
        <v>384</v>
      </c>
      <c r="H88" s="8" t="s">
        <v>385</v>
      </c>
      <c r="I88" s="8" t="s">
        <v>386</v>
      </c>
      <c r="J88" s="8" t="s">
        <v>387</v>
      </c>
      <c r="K88" s="8"/>
      <c r="L88" s="8"/>
    </row>
    <row r="89" spans="1:12" x14ac:dyDescent="0.25">
      <c r="A89" s="25"/>
      <c r="B89" s="28"/>
      <c r="C89" s="6">
        <v>9</v>
      </c>
      <c r="D89" s="7" t="s">
        <v>164</v>
      </c>
      <c r="E89" s="7" t="s">
        <v>171</v>
      </c>
      <c r="F89" s="8" t="s">
        <v>388</v>
      </c>
      <c r="G89" s="8" t="s">
        <v>389</v>
      </c>
      <c r="H89" s="8"/>
      <c r="I89" s="8"/>
      <c r="J89" s="8"/>
      <c r="K89" s="8"/>
      <c r="L89" s="8"/>
    </row>
    <row r="90" spans="1:12" x14ac:dyDescent="0.25">
      <c r="A90" s="25"/>
      <c r="B90" s="28"/>
      <c r="C90" s="6">
        <v>10</v>
      </c>
      <c r="D90" s="7" t="s">
        <v>166</v>
      </c>
      <c r="E90" s="7" t="s">
        <v>172</v>
      </c>
      <c r="F90" s="8" t="s">
        <v>390</v>
      </c>
      <c r="G90" s="8"/>
      <c r="H90" s="8"/>
      <c r="I90" s="8"/>
      <c r="J90" s="8"/>
      <c r="K90" s="8"/>
      <c r="L90" s="8"/>
    </row>
    <row r="91" spans="1:12" x14ac:dyDescent="0.25">
      <c r="A91" s="25"/>
      <c r="B91" s="28"/>
      <c r="C91" s="6">
        <v>11</v>
      </c>
      <c r="D91" s="7" t="s">
        <v>6</v>
      </c>
      <c r="E91" s="7" t="s">
        <v>174</v>
      </c>
      <c r="F91" s="8" t="s">
        <v>391</v>
      </c>
      <c r="G91" s="8"/>
      <c r="H91" s="8"/>
      <c r="I91" s="8"/>
      <c r="J91" s="8"/>
      <c r="K91" s="8"/>
      <c r="L91" s="8"/>
    </row>
    <row r="92" spans="1:12" x14ac:dyDescent="0.25">
      <c r="A92" s="25"/>
      <c r="B92" s="28"/>
      <c r="C92" s="6">
        <v>12</v>
      </c>
      <c r="D92" s="7" t="s">
        <v>5</v>
      </c>
      <c r="E92" s="7" t="s">
        <v>176</v>
      </c>
      <c r="F92" s="8" t="s">
        <v>392</v>
      </c>
      <c r="G92" s="8"/>
      <c r="H92" s="8"/>
      <c r="I92" s="8"/>
      <c r="J92" s="8"/>
      <c r="K92" s="8"/>
      <c r="L92" s="8" t="s">
        <v>393</v>
      </c>
    </row>
    <row r="93" spans="1:12" x14ac:dyDescent="0.25">
      <c r="A93" s="25"/>
      <c r="B93" s="28"/>
      <c r="C93" s="6">
        <v>13</v>
      </c>
      <c r="D93" s="7" t="s">
        <v>4</v>
      </c>
      <c r="E93" s="7" t="s">
        <v>178</v>
      </c>
      <c r="F93" s="8" t="s">
        <v>394</v>
      </c>
      <c r="G93" s="8"/>
      <c r="H93" s="8"/>
      <c r="I93" s="8"/>
      <c r="J93" s="8"/>
      <c r="K93" s="8"/>
      <c r="L93" s="8"/>
    </row>
    <row r="94" spans="1:12" x14ac:dyDescent="0.25">
      <c r="A94" s="25"/>
      <c r="B94" s="28"/>
      <c r="C94" s="6">
        <v>14</v>
      </c>
      <c r="D94" s="7" t="s">
        <v>3</v>
      </c>
      <c r="E94" s="7" t="s">
        <v>179</v>
      </c>
      <c r="F94" s="8" t="s">
        <v>395</v>
      </c>
      <c r="G94" s="8"/>
      <c r="H94" s="8"/>
      <c r="I94" s="8"/>
      <c r="J94" s="8"/>
      <c r="K94" s="8"/>
      <c r="L94" s="8"/>
    </row>
    <row r="95" spans="1:12" x14ac:dyDescent="0.25">
      <c r="A95" s="25"/>
      <c r="B95" s="28"/>
      <c r="C95" s="6">
        <v>15</v>
      </c>
      <c r="D95" s="7" t="s">
        <v>2</v>
      </c>
      <c r="E95" s="7" t="s">
        <v>180</v>
      </c>
      <c r="F95" s="8" t="s">
        <v>396</v>
      </c>
      <c r="G95" s="8" t="s">
        <v>397</v>
      </c>
      <c r="H95" s="8"/>
      <c r="I95" s="8"/>
      <c r="J95" s="8"/>
      <c r="K95" s="8"/>
      <c r="L95" s="8"/>
    </row>
    <row r="96" spans="1:12" x14ac:dyDescent="0.25">
      <c r="A96" s="25"/>
      <c r="B96" s="28"/>
      <c r="C96" s="6">
        <v>16</v>
      </c>
      <c r="D96" s="7" t="s">
        <v>173</v>
      </c>
      <c r="E96" s="12" t="s">
        <v>181</v>
      </c>
      <c r="F96" s="8" t="s">
        <v>398</v>
      </c>
      <c r="G96" s="8"/>
      <c r="H96" s="8"/>
      <c r="I96" s="8"/>
      <c r="J96" s="8"/>
      <c r="K96" s="8"/>
      <c r="L96" s="8" t="s">
        <v>399</v>
      </c>
    </row>
    <row r="97" spans="1:12" x14ac:dyDescent="0.25">
      <c r="A97" s="25"/>
      <c r="B97" s="28"/>
      <c r="C97" s="6">
        <v>17</v>
      </c>
      <c r="D97" s="7" t="s">
        <v>175</v>
      </c>
      <c r="E97" s="12" t="s">
        <v>182</v>
      </c>
      <c r="F97" s="8" t="s">
        <v>400</v>
      </c>
      <c r="G97" s="13" t="s">
        <v>401</v>
      </c>
      <c r="H97" s="8"/>
      <c r="I97" s="8"/>
      <c r="J97" s="8"/>
      <c r="K97" s="8"/>
      <c r="L97" s="8"/>
    </row>
    <row r="98" spans="1:12" x14ac:dyDescent="0.25">
      <c r="A98" s="26"/>
      <c r="B98" s="29"/>
      <c r="C98" s="6">
        <v>18</v>
      </c>
      <c r="D98" s="7" t="s">
        <v>177</v>
      </c>
      <c r="E98" s="12" t="s">
        <v>167</v>
      </c>
      <c r="F98" s="8" t="s">
        <v>402</v>
      </c>
      <c r="G98" s="8" t="s">
        <v>403</v>
      </c>
      <c r="H98" s="8" t="s">
        <v>404</v>
      </c>
      <c r="I98" s="8"/>
      <c r="J98" s="8"/>
      <c r="K98" s="8"/>
      <c r="L98" s="8"/>
    </row>
    <row r="99" spans="1:12" x14ac:dyDescent="0.25">
      <c r="A99" s="14">
        <v>11</v>
      </c>
      <c r="B99" s="14" t="s">
        <v>489</v>
      </c>
      <c r="C99" s="6">
        <v>1</v>
      </c>
      <c r="D99" s="7" t="s">
        <v>47</v>
      </c>
      <c r="E99" s="7" t="s">
        <v>183</v>
      </c>
      <c r="F99" s="8" t="s">
        <v>405</v>
      </c>
      <c r="G99" s="8"/>
      <c r="H99" s="8"/>
      <c r="I99" s="8"/>
      <c r="J99" s="8"/>
      <c r="K99" s="8"/>
      <c r="L99" s="8"/>
    </row>
    <row r="100" spans="1:12" x14ac:dyDescent="0.25">
      <c r="A100" s="15"/>
      <c r="B100" s="15"/>
      <c r="C100" s="6">
        <v>2</v>
      </c>
      <c r="D100" s="7" t="s">
        <v>48</v>
      </c>
      <c r="E100" s="7" t="s">
        <v>184</v>
      </c>
      <c r="F100" s="8" t="s">
        <v>469</v>
      </c>
      <c r="G100" s="8"/>
      <c r="H100" s="8"/>
      <c r="I100" s="8"/>
      <c r="J100" s="8"/>
      <c r="K100" s="8"/>
      <c r="L100" s="8"/>
    </row>
    <row r="101" spans="1:12" x14ac:dyDescent="0.25">
      <c r="A101" s="15"/>
      <c r="B101" s="15"/>
      <c r="C101" s="6">
        <v>3</v>
      </c>
      <c r="D101" s="7" t="s">
        <v>49</v>
      </c>
      <c r="E101" s="7" t="s">
        <v>185</v>
      </c>
      <c r="F101" s="8" t="s">
        <v>470</v>
      </c>
      <c r="G101" s="8"/>
      <c r="H101" s="8"/>
      <c r="I101" s="8"/>
      <c r="J101" s="8"/>
      <c r="K101" s="8"/>
      <c r="L101" s="8"/>
    </row>
    <row r="102" spans="1:12" x14ac:dyDescent="0.25">
      <c r="A102" s="15"/>
      <c r="B102" s="15"/>
      <c r="C102" s="6">
        <v>4</v>
      </c>
      <c r="D102" s="7" t="s">
        <v>0</v>
      </c>
      <c r="E102" s="7" t="s">
        <v>186</v>
      </c>
      <c r="F102" s="8" t="s">
        <v>406</v>
      </c>
      <c r="G102" s="8" t="s">
        <v>407</v>
      </c>
      <c r="H102" s="8" t="s">
        <v>408</v>
      </c>
      <c r="I102" s="8"/>
      <c r="J102" s="8"/>
      <c r="K102" s="8"/>
      <c r="L102" s="8"/>
    </row>
    <row r="103" spans="1:12" x14ac:dyDescent="0.25">
      <c r="A103" s="15"/>
      <c r="B103" s="15"/>
      <c r="C103" s="6">
        <v>5</v>
      </c>
      <c r="D103" s="7" t="s">
        <v>187</v>
      </c>
      <c r="E103" s="7" t="s">
        <v>188</v>
      </c>
      <c r="F103" s="8" t="s">
        <v>409</v>
      </c>
      <c r="G103" s="8" t="s">
        <v>410</v>
      </c>
      <c r="H103" s="8" t="s">
        <v>411</v>
      </c>
      <c r="I103" s="8" t="s">
        <v>412</v>
      </c>
      <c r="J103" s="8"/>
      <c r="K103" s="8"/>
      <c r="L103" s="8"/>
    </row>
    <row r="104" spans="1:12" x14ac:dyDescent="0.25">
      <c r="A104" s="15"/>
      <c r="B104" s="15"/>
      <c r="C104" s="6">
        <v>6</v>
      </c>
      <c r="D104" s="7" t="s">
        <v>189</v>
      </c>
      <c r="E104" s="12" t="s">
        <v>190</v>
      </c>
      <c r="F104" s="8" t="s">
        <v>413</v>
      </c>
      <c r="G104" s="8"/>
      <c r="H104" s="8"/>
      <c r="I104" s="8"/>
      <c r="J104" s="8"/>
      <c r="K104" s="8"/>
      <c r="L104" s="8"/>
    </row>
    <row r="105" spans="1:12" x14ac:dyDescent="0.25">
      <c r="A105" s="15"/>
      <c r="B105" s="15"/>
      <c r="C105" s="6">
        <v>7</v>
      </c>
      <c r="D105" s="7" t="s">
        <v>191</v>
      </c>
      <c r="E105" s="12" t="s">
        <v>194</v>
      </c>
      <c r="F105" s="8" t="s">
        <v>414</v>
      </c>
      <c r="G105" s="8"/>
      <c r="H105" s="8"/>
      <c r="I105" s="8"/>
      <c r="J105" s="8"/>
      <c r="K105" s="8"/>
      <c r="L105" s="8"/>
    </row>
    <row r="106" spans="1:12" x14ac:dyDescent="0.25">
      <c r="A106" s="15"/>
      <c r="B106" s="15"/>
      <c r="C106" s="6">
        <v>8</v>
      </c>
      <c r="D106" s="7" t="s">
        <v>193</v>
      </c>
      <c r="E106" s="7" t="s">
        <v>196</v>
      </c>
      <c r="F106" s="8" t="s">
        <v>415</v>
      </c>
      <c r="G106" s="8" t="s">
        <v>416</v>
      </c>
      <c r="H106" s="8"/>
      <c r="I106" s="8"/>
      <c r="J106" s="8"/>
      <c r="K106" s="8"/>
      <c r="L106" s="8"/>
    </row>
    <row r="107" spans="1:12" x14ac:dyDescent="0.25">
      <c r="A107" s="16"/>
      <c r="B107" s="16"/>
      <c r="C107" s="6">
        <v>9</v>
      </c>
      <c r="D107" s="12" t="s">
        <v>195</v>
      </c>
      <c r="E107" s="12" t="s">
        <v>192</v>
      </c>
      <c r="F107" s="8" t="s">
        <v>417</v>
      </c>
      <c r="G107" s="8"/>
      <c r="H107" s="8"/>
      <c r="I107" s="8"/>
      <c r="J107" s="8"/>
      <c r="K107" s="8"/>
      <c r="L107" s="8"/>
    </row>
    <row r="108" spans="1:12" x14ac:dyDescent="0.25">
      <c r="A108" s="14">
        <v>12</v>
      </c>
      <c r="B108" s="14" t="s">
        <v>490</v>
      </c>
      <c r="C108" s="6">
        <v>1</v>
      </c>
      <c r="D108" s="7" t="s">
        <v>197</v>
      </c>
      <c r="E108" s="7" t="s">
        <v>198</v>
      </c>
      <c r="F108" s="8" t="s">
        <v>418</v>
      </c>
      <c r="G108" s="8"/>
      <c r="H108" s="8"/>
      <c r="I108" s="8"/>
      <c r="J108" s="8"/>
      <c r="K108" s="8"/>
      <c r="L108" s="8"/>
    </row>
    <row r="109" spans="1:12" x14ac:dyDescent="0.25">
      <c r="A109" s="15"/>
      <c r="B109" s="15"/>
      <c r="C109" s="6">
        <v>2</v>
      </c>
      <c r="D109" s="7" t="s">
        <v>199</v>
      </c>
      <c r="E109" s="7" t="s">
        <v>200</v>
      </c>
      <c r="F109" s="8" t="s">
        <v>419</v>
      </c>
      <c r="G109" s="8"/>
      <c r="H109" s="8"/>
      <c r="I109" s="8"/>
      <c r="J109" s="8"/>
      <c r="K109" s="8"/>
      <c r="L109" s="8"/>
    </row>
    <row r="110" spans="1:12" x14ac:dyDescent="0.25">
      <c r="A110" s="15"/>
      <c r="B110" s="15"/>
      <c r="C110" s="6">
        <v>3</v>
      </c>
      <c r="D110" s="7" t="s">
        <v>201</v>
      </c>
      <c r="E110" s="7" t="s">
        <v>202</v>
      </c>
      <c r="F110" s="8" t="s">
        <v>420</v>
      </c>
      <c r="G110" s="8"/>
      <c r="H110" s="8"/>
      <c r="I110" s="8"/>
      <c r="J110" s="8"/>
      <c r="K110" s="8"/>
      <c r="L110" s="8"/>
    </row>
    <row r="111" spans="1:12" x14ac:dyDescent="0.25">
      <c r="A111" s="15"/>
      <c r="B111" s="15"/>
      <c r="C111" s="6">
        <v>4</v>
      </c>
      <c r="D111" s="7" t="s">
        <v>203</v>
      </c>
      <c r="E111" s="7" t="s">
        <v>204</v>
      </c>
      <c r="F111" s="8" t="s">
        <v>421</v>
      </c>
      <c r="G111" s="8" t="s">
        <v>422</v>
      </c>
      <c r="H111" s="8" t="s">
        <v>423</v>
      </c>
      <c r="I111" s="8" t="s">
        <v>424</v>
      </c>
      <c r="J111" s="8"/>
      <c r="K111" s="8"/>
      <c r="L111" s="8"/>
    </row>
    <row r="112" spans="1:12" x14ac:dyDescent="0.25">
      <c r="A112" s="15"/>
      <c r="B112" s="15"/>
      <c r="C112" s="6">
        <v>5</v>
      </c>
      <c r="D112" s="12" t="s">
        <v>205</v>
      </c>
      <c r="E112" s="12" t="s">
        <v>206</v>
      </c>
      <c r="F112" s="8" t="s">
        <v>425</v>
      </c>
      <c r="G112" s="8"/>
      <c r="H112" s="8"/>
      <c r="I112" s="8"/>
      <c r="J112" s="8"/>
      <c r="K112" s="8"/>
      <c r="L112" s="8"/>
    </row>
    <row r="113" spans="1:12" x14ac:dyDescent="0.25">
      <c r="A113" s="15"/>
      <c r="B113" s="15"/>
      <c r="C113" s="6">
        <v>6</v>
      </c>
      <c r="D113" s="12" t="s">
        <v>207</v>
      </c>
      <c r="E113" s="12" t="s">
        <v>208</v>
      </c>
      <c r="F113" s="8" t="s">
        <v>426</v>
      </c>
      <c r="G113" s="8"/>
      <c r="H113" s="8"/>
      <c r="I113" s="8"/>
      <c r="J113" s="8"/>
      <c r="K113" s="8"/>
      <c r="L113" s="8"/>
    </row>
    <row r="114" spans="1:12" x14ac:dyDescent="0.25">
      <c r="A114" s="15"/>
      <c r="B114" s="15"/>
      <c r="C114" s="6">
        <v>7</v>
      </c>
      <c r="D114" s="7" t="s">
        <v>209</v>
      </c>
      <c r="E114" s="7" t="s">
        <v>210</v>
      </c>
      <c r="F114" s="8" t="s">
        <v>427</v>
      </c>
      <c r="G114" s="8"/>
      <c r="H114" s="8"/>
      <c r="I114" s="8"/>
      <c r="J114" s="8"/>
      <c r="K114" s="8"/>
      <c r="L114" s="8"/>
    </row>
    <row r="115" spans="1:12" x14ac:dyDescent="0.25">
      <c r="A115" s="15"/>
      <c r="B115" s="15"/>
      <c r="C115" s="6">
        <v>8</v>
      </c>
      <c r="D115" s="7" t="s">
        <v>211</v>
      </c>
      <c r="E115" s="7" t="s">
        <v>212</v>
      </c>
      <c r="F115" s="8" t="s">
        <v>471</v>
      </c>
      <c r="G115" s="8"/>
      <c r="H115" s="8"/>
      <c r="I115" s="8"/>
      <c r="J115" s="8"/>
      <c r="K115" s="8"/>
      <c r="L115" s="8"/>
    </row>
    <row r="116" spans="1:12" x14ac:dyDescent="0.25">
      <c r="A116" s="15"/>
      <c r="B116" s="15"/>
      <c r="C116" s="6">
        <v>9</v>
      </c>
      <c r="D116" s="7" t="s">
        <v>213</v>
      </c>
      <c r="E116" s="7" t="s">
        <v>214</v>
      </c>
      <c r="F116" s="8" t="s">
        <v>428</v>
      </c>
      <c r="G116" s="8"/>
      <c r="H116" s="8"/>
      <c r="I116" s="8"/>
      <c r="J116" s="8"/>
      <c r="K116" s="8"/>
      <c r="L116" s="8"/>
    </row>
    <row r="117" spans="1:12" x14ac:dyDescent="0.25">
      <c r="A117" s="15"/>
      <c r="B117" s="15"/>
      <c r="C117" s="6">
        <v>10</v>
      </c>
      <c r="D117" s="7" t="s">
        <v>215</v>
      </c>
      <c r="E117" s="7" t="s">
        <v>216</v>
      </c>
      <c r="F117" s="8" t="s">
        <v>472</v>
      </c>
      <c r="G117" s="8"/>
      <c r="H117" s="8"/>
      <c r="I117" s="8"/>
      <c r="J117" s="8"/>
      <c r="K117" s="8"/>
      <c r="L117" s="8"/>
    </row>
    <row r="118" spans="1:12" x14ac:dyDescent="0.25">
      <c r="A118" s="16"/>
      <c r="B118" s="16"/>
      <c r="C118" s="6">
        <v>11</v>
      </c>
      <c r="D118" s="7" t="s">
        <v>217</v>
      </c>
      <c r="E118" s="12" t="s">
        <v>429</v>
      </c>
      <c r="F118" s="8" t="s">
        <v>430</v>
      </c>
      <c r="G118" s="8"/>
      <c r="H118" s="8"/>
      <c r="I118" s="8"/>
      <c r="J118" s="8"/>
      <c r="K118" s="8"/>
      <c r="L118" s="8"/>
    </row>
  </sheetData>
  <mergeCells count="24">
    <mergeCell ref="A2:A14"/>
    <mergeCell ref="B2:B14"/>
    <mergeCell ref="B43:B50"/>
    <mergeCell ref="A43:A50"/>
    <mergeCell ref="A73:A74"/>
    <mergeCell ref="B73:B74"/>
    <mergeCell ref="B68:B72"/>
    <mergeCell ref="A68:A72"/>
    <mergeCell ref="A15:A25"/>
    <mergeCell ref="B15:B25"/>
    <mergeCell ref="A26:A34"/>
    <mergeCell ref="B26:B34"/>
    <mergeCell ref="A35:A42"/>
    <mergeCell ref="B35:B42"/>
    <mergeCell ref="A51:A67"/>
    <mergeCell ref="B51:B67"/>
    <mergeCell ref="B75:B80"/>
    <mergeCell ref="A75:A80"/>
    <mergeCell ref="A81:A98"/>
    <mergeCell ref="B81:B98"/>
    <mergeCell ref="B99:B107"/>
    <mergeCell ref="A99:A107"/>
    <mergeCell ref="B108:B118"/>
    <mergeCell ref="A108:A118"/>
  </mergeCells>
  <pageMargins left="0.511811024" right="0.511811024" top="0.78740157499999996" bottom="0.78740157499999996" header="0.31496062000000002" footer="0.31496062000000002"/>
  <pageSetup paperSize="9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workbookViewId="0">
      <selection activeCell="N10" sqref="N10"/>
    </sheetView>
  </sheetViews>
  <sheetFormatPr defaultColWidth="7.140625" defaultRowHeight="15" x14ac:dyDescent="0.25"/>
  <cols>
    <col min="1" max="1" width="38.140625" style="1" bestFit="1" customWidth="1"/>
    <col min="2" max="2" width="19.28515625" style="1" bestFit="1" customWidth="1"/>
    <col min="3" max="3" width="6.28515625" style="1" bestFit="1" customWidth="1"/>
    <col min="4" max="4" width="10.85546875" style="1" bestFit="1" customWidth="1"/>
    <col min="5" max="5" width="12" style="1" bestFit="1" customWidth="1"/>
    <col min="6" max="6" width="7.140625" style="1"/>
    <col min="7" max="7" width="25.28515625" style="1" bestFit="1" customWidth="1"/>
    <col min="8" max="8" width="10.7109375" style="1" bestFit="1" customWidth="1"/>
    <col min="9" max="16384" width="7.140625" style="1"/>
  </cols>
  <sheetData>
    <row r="1" spans="1:8" s="44" customFormat="1" x14ac:dyDescent="0.25">
      <c r="A1" s="39" t="s">
        <v>34</v>
      </c>
      <c r="B1" s="30" t="s">
        <v>474</v>
      </c>
      <c r="C1" s="40" t="s">
        <v>477</v>
      </c>
      <c r="D1" s="39" t="s">
        <v>33</v>
      </c>
      <c r="E1" s="39" t="s">
        <v>475</v>
      </c>
      <c r="F1" s="39"/>
      <c r="G1" s="30" t="s">
        <v>478</v>
      </c>
      <c r="H1" s="39" t="s">
        <v>476</v>
      </c>
    </row>
    <row r="2" spans="1:8" x14ac:dyDescent="0.25">
      <c r="A2" s="2" t="s">
        <v>1</v>
      </c>
      <c r="B2" s="4" t="s">
        <v>32</v>
      </c>
      <c r="C2" s="2">
        <v>3</v>
      </c>
      <c r="D2" s="2">
        <v>122</v>
      </c>
      <c r="E2" s="2">
        <f>LN(D2)</f>
        <v>4.8040210447332568</v>
      </c>
      <c r="F2" s="2"/>
      <c r="G2" s="2" t="str">
        <f>CONCATENATE(B2,".",TEXT(C2,"00"))</f>
        <v>01.02.03</v>
      </c>
      <c r="H2" s="42">
        <f>E2/MAX($E$2:$E$51)</f>
        <v>0.91742085156941233</v>
      </c>
    </row>
    <row r="3" spans="1:8" x14ac:dyDescent="0.25">
      <c r="A3" s="2" t="s">
        <v>1</v>
      </c>
      <c r="B3" s="4" t="s">
        <v>32</v>
      </c>
      <c r="C3" s="2">
        <v>4</v>
      </c>
      <c r="D3" s="2">
        <v>31</v>
      </c>
      <c r="E3" s="2">
        <f>LN(D3)</f>
        <v>3.4339872044851463</v>
      </c>
      <c r="F3" s="2"/>
      <c r="G3" s="2" t="str">
        <f t="shared" ref="G3:G51" si="0">CONCATENATE(B3,".",TEXT(C3,"00"))</f>
        <v>01.02.04</v>
      </c>
      <c r="H3" s="42">
        <f>E3/MAX($E$2:$E$51)</f>
        <v>0.65578635815325725</v>
      </c>
    </row>
    <row r="4" spans="1:8" x14ac:dyDescent="0.25">
      <c r="A4" s="2" t="s">
        <v>1</v>
      </c>
      <c r="B4" s="5" t="s">
        <v>31</v>
      </c>
      <c r="C4" s="2">
        <v>1</v>
      </c>
      <c r="D4" s="2">
        <v>31</v>
      </c>
      <c r="E4" s="2">
        <f>LN(D4)</f>
        <v>3.4339872044851463</v>
      </c>
      <c r="F4" s="2"/>
      <c r="G4" s="2" t="str">
        <f t="shared" si="0"/>
        <v>01.03.01</v>
      </c>
      <c r="H4" s="42">
        <f>E4/MAX($E$2:$E$51)</f>
        <v>0.65578635815325725</v>
      </c>
    </row>
    <row r="5" spans="1:8" x14ac:dyDescent="0.25">
      <c r="A5" s="2" t="s">
        <v>1</v>
      </c>
      <c r="B5" s="5" t="s">
        <v>31</v>
      </c>
      <c r="C5" s="2">
        <v>3</v>
      </c>
      <c r="D5" s="2">
        <v>13</v>
      </c>
      <c r="E5" s="2">
        <f>LN(D5)</f>
        <v>2.5649493574615367</v>
      </c>
      <c r="F5" s="2"/>
      <c r="G5" s="2" t="str">
        <f t="shared" si="0"/>
        <v>01.03.03</v>
      </c>
      <c r="H5" s="42">
        <f>E5/MAX($E$2:$E$51)</f>
        <v>0.48982675176549689</v>
      </c>
    </row>
    <row r="6" spans="1:8" x14ac:dyDescent="0.25">
      <c r="A6" s="2" t="s">
        <v>1</v>
      </c>
      <c r="B6" s="5" t="s">
        <v>31</v>
      </c>
      <c r="C6" s="2">
        <v>4</v>
      </c>
      <c r="D6" s="2">
        <v>124</v>
      </c>
      <c r="E6" s="2">
        <f>LN(D6)</f>
        <v>4.8202815656050371</v>
      </c>
      <c r="F6" s="2"/>
      <c r="G6" s="2" t="str">
        <f t="shared" si="0"/>
        <v>01.03.04</v>
      </c>
      <c r="H6" s="42">
        <f>E6/MAX($E$2:$E$51)</f>
        <v>0.92052611292573072</v>
      </c>
    </row>
    <row r="7" spans="1:8" x14ac:dyDescent="0.25">
      <c r="A7" s="2" t="s">
        <v>1</v>
      </c>
      <c r="B7" s="4" t="s">
        <v>30</v>
      </c>
      <c r="C7" s="3">
        <v>1</v>
      </c>
      <c r="D7" s="2">
        <v>40</v>
      </c>
      <c r="E7" s="2">
        <f>LN(D7)</f>
        <v>3.6888794541139363</v>
      </c>
      <c r="F7" s="2"/>
      <c r="G7" s="2" t="str">
        <f t="shared" si="0"/>
        <v>01.04.01</v>
      </c>
      <c r="H7" s="42">
        <f>E7/MAX($E$2:$E$51)</f>
        <v>0.70446296937860875</v>
      </c>
    </row>
    <row r="8" spans="1:8" ht="51" customHeight="1" x14ac:dyDescent="0.25">
      <c r="A8" s="2" t="s">
        <v>1</v>
      </c>
      <c r="B8" s="4" t="s">
        <v>30</v>
      </c>
      <c r="C8" s="3">
        <v>3</v>
      </c>
      <c r="D8" s="2">
        <v>1</v>
      </c>
      <c r="E8" s="2">
        <f>LN(D8)</f>
        <v>0</v>
      </c>
      <c r="F8" s="2"/>
      <c r="G8" s="2" t="str">
        <f t="shared" si="0"/>
        <v>01.04.03</v>
      </c>
      <c r="H8" s="42">
        <f>E8/MAX($E$2:$E$51)</f>
        <v>0</v>
      </c>
    </row>
    <row r="9" spans="1:8" x14ac:dyDescent="0.25">
      <c r="A9" s="2" t="s">
        <v>1</v>
      </c>
      <c r="B9" s="2" t="s">
        <v>29</v>
      </c>
      <c r="C9" s="2">
        <v>1</v>
      </c>
      <c r="D9" s="2">
        <v>1</v>
      </c>
      <c r="E9" s="2">
        <f>LN(D9)</f>
        <v>0</v>
      </c>
      <c r="F9" s="2"/>
      <c r="G9" s="2" t="str">
        <f t="shared" si="0"/>
        <v>01.05.01</v>
      </c>
      <c r="H9" s="42">
        <f>E9/MAX($E$2:$E$51)</f>
        <v>0</v>
      </c>
    </row>
    <row r="10" spans="1:8" ht="38.25" customHeight="1" x14ac:dyDescent="0.25">
      <c r="A10" s="2" t="s">
        <v>1</v>
      </c>
      <c r="B10" s="2" t="s">
        <v>29</v>
      </c>
      <c r="C10" s="2">
        <v>2</v>
      </c>
      <c r="D10" s="2">
        <v>35</v>
      </c>
      <c r="E10" s="2">
        <f>LN(D10)</f>
        <v>3.5553480614894135</v>
      </c>
      <c r="F10" s="2"/>
      <c r="G10" s="2" t="str">
        <f t="shared" si="0"/>
        <v>01.05.02</v>
      </c>
      <c r="H10" s="42">
        <f>E10/MAX($E$2:$E$51)</f>
        <v>0.6789625640323117</v>
      </c>
    </row>
    <row r="11" spans="1:8" x14ac:dyDescent="0.25">
      <c r="A11" s="2" t="s">
        <v>1</v>
      </c>
      <c r="B11" s="2" t="s">
        <v>28</v>
      </c>
      <c r="C11" s="2">
        <v>4</v>
      </c>
      <c r="D11" s="2">
        <v>3</v>
      </c>
      <c r="E11" s="2">
        <f>LN(D11)</f>
        <v>1.0986122886681098</v>
      </c>
      <c r="F11" s="2"/>
      <c r="G11" s="2" t="str">
        <f t="shared" si="0"/>
        <v>01.06.04</v>
      </c>
      <c r="H11" s="42">
        <f>E11/MAX($E$2:$E$51)</f>
        <v>0.20980129188224264</v>
      </c>
    </row>
    <row r="12" spans="1:8" ht="15.75" customHeight="1" x14ac:dyDescent="0.25">
      <c r="A12" s="2" t="s">
        <v>1</v>
      </c>
      <c r="B12" s="2" t="s">
        <v>27</v>
      </c>
      <c r="C12" s="2">
        <v>2</v>
      </c>
      <c r="D12" s="2">
        <v>9</v>
      </c>
      <c r="E12" s="2">
        <f>LN(D12)</f>
        <v>2.1972245773362196</v>
      </c>
      <c r="F12" s="2"/>
      <c r="G12" s="2" t="str">
        <f t="shared" si="0"/>
        <v>01.07.02</v>
      </c>
      <c r="H12" s="42">
        <f>E12/MAX($E$2:$E$51)</f>
        <v>0.41960258376448528</v>
      </c>
    </row>
    <row r="13" spans="1:8" ht="38.25" customHeight="1" x14ac:dyDescent="0.25">
      <c r="A13" s="2" t="s">
        <v>1</v>
      </c>
      <c r="B13" s="2" t="s">
        <v>26</v>
      </c>
      <c r="C13" s="2">
        <v>1</v>
      </c>
      <c r="D13" s="2">
        <v>10</v>
      </c>
      <c r="E13" s="2">
        <f>LN(D13)</f>
        <v>2.3025850929940459</v>
      </c>
      <c r="F13" s="2"/>
      <c r="G13" s="2" t="str">
        <f t="shared" si="0"/>
        <v>01.08.01</v>
      </c>
      <c r="H13" s="42">
        <f>E13/MAX($E$2:$E$51)</f>
        <v>0.43972321460613528</v>
      </c>
    </row>
    <row r="14" spans="1:8" x14ac:dyDescent="0.25">
      <c r="A14" s="2" t="s">
        <v>1</v>
      </c>
      <c r="B14" s="2" t="s">
        <v>25</v>
      </c>
      <c r="C14" s="2">
        <v>1</v>
      </c>
      <c r="D14" s="2">
        <v>9</v>
      </c>
      <c r="E14" s="2">
        <f>LN(D14)</f>
        <v>2.1972245773362196</v>
      </c>
      <c r="F14" s="2"/>
      <c r="G14" s="2" t="str">
        <f t="shared" si="0"/>
        <v>02.01.01</v>
      </c>
      <c r="H14" s="42">
        <f>E14/MAX($E$2:$E$51)</f>
        <v>0.41960258376448528</v>
      </c>
    </row>
    <row r="15" spans="1:8" ht="15.75" customHeight="1" x14ac:dyDescent="0.25">
      <c r="A15" s="2" t="s">
        <v>1</v>
      </c>
      <c r="B15" s="2" t="s">
        <v>25</v>
      </c>
      <c r="C15" s="2">
        <v>2</v>
      </c>
      <c r="D15" s="2">
        <v>14</v>
      </c>
      <c r="E15" s="2">
        <f>LN(D15)</f>
        <v>2.6390573296152584</v>
      </c>
      <c r="F15" s="2"/>
      <c r="G15" s="2" t="str">
        <f t="shared" si="0"/>
        <v>02.01.02</v>
      </c>
      <c r="H15" s="42">
        <f>E15/MAX($E$2:$E$51)</f>
        <v>0.50397910419865</v>
      </c>
    </row>
    <row r="16" spans="1:8" x14ac:dyDescent="0.25">
      <c r="A16" s="2" t="s">
        <v>1</v>
      </c>
      <c r="B16" s="2" t="s">
        <v>25</v>
      </c>
      <c r="C16" s="2">
        <v>3</v>
      </c>
      <c r="D16" s="2">
        <v>10</v>
      </c>
      <c r="E16" s="2">
        <f>LN(D16)</f>
        <v>2.3025850929940459</v>
      </c>
      <c r="F16" s="2"/>
      <c r="G16" s="2" t="str">
        <f t="shared" si="0"/>
        <v>02.01.03</v>
      </c>
      <c r="H16" s="42">
        <f>E16/MAX($E$2:$E$51)</f>
        <v>0.43972321460613528</v>
      </c>
    </row>
    <row r="17" spans="1:8" ht="51" customHeight="1" x14ac:dyDescent="0.25">
      <c r="A17" s="2" t="s">
        <v>1</v>
      </c>
      <c r="B17" s="2" t="s">
        <v>25</v>
      </c>
      <c r="C17" s="2">
        <v>4</v>
      </c>
      <c r="D17" s="2">
        <v>8</v>
      </c>
      <c r="E17" s="2">
        <f>LN(D17)</f>
        <v>2.0794415416798357</v>
      </c>
      <c r="F17" s="2"/>
      <c r="G17" s="2" t="str">
        <f t="shared" si="0"/>
        <v>02.01.04</v>
      </c>
      <c r="H17" s="42">
        <f>E17/MAX($E$2:$E$51)</f>
        <v>0.39710963215871026</v>
      </c>
    </row>
    <row r="18" spans="1:8" x14ac:dyDescent="0.25">
      <c r="A18" s="2" t="s">
        <v>1</v>
      </c>
      <c r="B18" s="2" t="s">
        <v>24</v>
      </c>
      <c r="C18" s="2">
        <v>1</v>
      </c>
      <c r="D18" s="2">
        <v>24</v>
      </c>
      <c r="E18" s="2">
        <f>LN(D18)</f>
        <v>3.1780538303479458</v>
      </c>
      <c r="F18" s="2"/>
      <c r="G18" s="2" t="str">
        <f t="shared" si="0"/>
        <v>02.03.01</v>
      </c>
      <c r="H18" s="42">
        <f>E18/MAX($E$2:$E$51)</f>
        <v>0.60691092404095293</v>
      </c>
    </row>
    <row r="19" spans="1:8" ht="15.75" customHeight="1" x14ac:dyDescent="0.25">
      <c r="A19" s="2" t="s">
        <v>1</v>
      </c>
      <c r="B19" s="2" t="s">
        <v>24</v>
      </c>
      <c r="C19" s="2">
        <v>7</v>
      </c>
      <c r="D19" s="2">
        <v>59</v>
      </c>
      <c r="E19" s="2">
        <f>LN(D19)</f>
        <v>4.0775374439057197</v>
      </c>
      <c r="F19" s="2"/>
      <c r="G19" s="2" t="str">
        <f t="shared" si="0"/>
        <v>02.03.07</v>
      </c>
      <c r="H19" s="42">
        <f>E19/MAX($E$2:$E$51)</f>
        <v>0.77868473915102487</v>
      </c>
    </row>
    <row r="20" spans="1:8" x14ac:dyDescent="0.25">
      <c r="A20" s="2" t="s">
        <v>1</v>
      </c>
      <c r="B20" s="2" t="s">
        <v>71</v>
      </c>
      <c r="C20" s="2">
        <v>5</v>
      </c>
      <c r="D20" s="2">
        <v>21</v>
      </c>
      <c r="E20" s="2">
        <f>LN(D20)</f>
        <v>3.044522437723423</v>
      </c>
      <c r="F20" s="2"/>
      <c r="G20" s="2" t="str">
        <f t="shared" si="0"/>
        <v>02.05.05</v>
      </c>
      <c r="H20" s="42">
        <f>E20/MAX($E$2:$E$51)</f>
        <v>0.58141051869465599</v>
      </c>
    </row>
    <row r="21" spans="1:8" x14ac:dyDescent="0.25">
      <c r="A21" s="2" t="s">
        <v>1</v>
      </c>
      <c r="B21" s="2" t="s">
        <v>71</v>
      </c>
      <c r="C21" s="2">
        <v>6</v>
      </c>
      <c r="D21" s="2">
        <v>10</v>
      </c>
      <c r="E21" s="2">
        <f>LN(D21)</f>
        <v>2.3025850929940459</v>
      </c>
      <c r="F21" s="2"/>
      <c r="G21" s="2" t="str">
        <f t="shared" si="0"/>
        <v>02.05.06</v>
      </c>
      <c r="H21" s="42">
        <f>E21/MAX($E$2:$E$51)</f>
        <v>0.43972321460613528</v>
      </c>
    </row>
    <row r="22" spans="1:8" x14ac:dyDescent="0.25">
      <c r="A22" s="2" t="s">
        <v>1</v>
      </c>
      <c r="B22" s="2" t="s">
        <v>23</v>
      </c>
      <c r="C22" s="2">
        <v>1</v>
      </c>
      <c r="D22" s="2">
        <v>51</v>
      </c>
      <c r="E22" s="2">
        <f>LN(D22)</f>
        <v>3.9318256327243257</v>
      </c>
      <c r="F22" s="2"/>
      <c r="G22" s="2" t="str">
        <f t="shared" si="0"/>
        <v>02.06.01</v>
      </c>
      <c r="H22" s="42">
        <f>E22/MAX($E$2:$E$51)</f>
        <v>0.750858246999349</v>
      </c>
    </row>
    <row r="23" spans="1:8" x14ac:dyDescent="0.25">
      <c r="A23" s="2" t="s">
        <v>1</v>
      </c>
      <c r="B23" s="2" t="s">
        <v>22</v>
      </c>
      <c r="C23" s="2">
        <v>1</v>
      </c>
      <c r="D23" s="2">
        <v>65</v>
      </c>
      <c r="E23" s="2">
        <f>LN(D23)</f>
        <v>4.1743872698956368</v>
      </c>
      <c r="F23" s="2"/>
      <c r="G23" s="2" t="str">
        <f t="shared" si="0"/>
        <v>02.07.01</v>
      </c>
      <c r="H23" s="42">
        <f>E23/MAX($E$2:$E$51)</f>
        <v>0.79718008898539527</v>
      </c>
    </row>
    <row r="24" spans="1:8" x14ac:dyDescent="0.25">
      <c r="A24" s="2" t="s">
        <v>1</v>
      </c>
      <c r="B24" s="2" t="s">
        <v>21</v>
      </c>
      <c r="C24" s="2">
        <v>1</v>
      </c>
      <c r="D24" s="2">
        <v>2</v>
      </c>
      <c r="E24" s="2">
        <f>LN(D24)</f>
        <v>0.69314718055994529</v>
      </c>
      <c r="F24" s="2"/>
      <c r="G24" s="2" t="str">
        <f t="shared" si="0"/>
        <v>02.08.01</v>
      </c>
      <c r="H24" s="42">
        <f>E24/MAX($E$2:$E$51)</f>
        <v>0.13236987738623676</v>
      </c>
    </row>
    <row r="25" spans="1:8" x14ac:dyDescent="0.25">
      <c r="A25" s="2" t="s">
        <v>1</v>
      </c>
      <c r="B25" s="2" t="s">
        <v>21</v>
      </c>
      <c r="C25" s="2">
        <v>2</v>
      </c>
      <c r="D25" s="2">
        <v>10</v>
      </c>
      <c r="E25" s="2">
        <f>LN(D25)</f>
        <v>2.3025850929940459</v>
      </c>
      <c r="F25" s="2"/>
      <c r="G25" s="2" t="str">
        <f t="shared" si="0"/>
        <v>02.08.02</v>
      </c>
      <c r="H25" s="42">
        <f>E25/MAX($E$2:$E$51)</f>
        <v>0.43972321460613528</v>
      </c>
    </row>
    <row r="26" spans="1:8" x14ac:dyDescent="0.25">
      <c r="A26" s="2" t="s">
        <v>1</v>
      </c>
      <c r="B26" s="2" t="s">
        <v>21</v>
      </c>
      <c r="C26" s="2">
        <v>3</v>
      </c>
      <c r="D26" s="2">
        <v>2</v>
      </c>
      <c r="E26" s="2">
        <f>LN(D26)</f>
        <v>0.69314718055994529</v>
      </c>
      <c r="F26" s="2"/>
      <c r="G26" s="2" t="str">
        <f t="shared" si="0"/>
        <v>02.08.03</v>
      </c>
      <c r="H26" s="42">
        <f>E26/MAX($E$2:$E$51)</f>
        <v>0.13236987738623676</v>
      </c>
    </row>
    <row r="27" spans="1:8" x14ac:dyDescent="0.25">
      <c r="A27" s="2" t="s">
        <v>1</v>
      </c>
      <c r="B27" s="2" t="s">
        <v>21</v>
      </c>
      <c r="C27" s="2">
        <v>4</v>
      </c>
      <c r="D27" s="2">
        <v>17</v>
      </c>
      <c r="E27" s="2">
        <f>LN(D27)</f>
        <v>2.8332133440562162</v>
      </c>
      <c r="F27" s="2"/>
      <c r="G27" s="2" t="str">
        <f t="shared" si="0"/>
        <v>02.08.04</v>
      </c>
      <c r="H27" s="42">
        <f>E27/MAX($E$2:$E$51)</f>
        <v>0.54105695511710639</v>
      </c>
    </row>
    <row r="28" spans="1:8" x14ac:dyDescent="0.25">
      <c r="A28" s="2" t="s">
        <v>1</v>
      </c>
      <c r="B28" s="2" t="s">
        <v>21</v>
      </c>
      <c r="C28" s="2">
        <v>5</v>
      </c>
      <c r="D28" s="2">
        <v>17</v>
      </c>
      <c r="E28" s="2">
        <f>LN(D28)</f>
        <v>2.8332133440562162</v>
      </c>
      <c r="F28" s="2"/>
      <c r="G28" s="2" t="str">
        <f t="shared" si="0"/>
        <v>02.08.05</v>
      </c>
      <c r="H28" s="42">
        <f>E28/MAX($E$2:$E$51)</f>
        <v>0.54105695511710639</v>
      </c>
    </row>
    <row r="29" spans="1:8" x14ac:dyDescent="0.25">
      <c r="A29" s="2" t="s">
        <v>1</v>
      </c>
      <c r="B29" s="2" t="s">
        <v>44</v>
      </c>
      <c r="C29" s="2">
        <v>1</v>
      </c>
      <c r="D29" s="2">
        <v>1</v>
      </c>
      <c r="E29" s="2">
        <f>LN(D29)</f>
        <v>0</v>
      </c>
      <c r="F29" s="2"/>
      <c r="G29" s="2" t="str">
        <f t="shared" si="0"/>
        <v>02.11.01</v>
      </c>
      <c r="H29" s="42">
        <f>E29/MAX($E$2:$E$51)</f>
        <v>0</v>
      </c>
    </row>
    <row r="30" spans="1:8" x14ac:dyDescent="0.25">
      <c r="A30" s="2" t="s">
        <v>1</v>
      </c>
      <c r="B30" s="2" t="s">
        <v>19</v>
      </c>
      <c r="C30" s="2">
        <v>1</v>
      </c>
      <c r="D30" s="2">
        <v>1</v>
      </c>
      <c r="E30" s="2">
        <f>LN(D30)</f>
        <v>0</v>
      </c>
      <c r="F30" s="2"/>
      <c r="G30" s="2" t="str">
        <f t="shared" si="0"/>
        <v>03.03.01</v>
      </c>
      <c r="H30" s="42">
        <f>E30/MAX($E$2:$E$51)</f>
        <v>0</v>
      </c>
    </row>
    <row r="31" spans="1:8" x14ac:dyDescent="0.25">
      <c r="A31" s="2" t="s">
        <v>1</v>
      </c>
      <c r="B31" s="2" t="s">
        <v>18</v>
      </c>
      <c r="C31" s="2">
        <v>3</v>
      </c>
      <c r="D31" s="2">
        <v>1</v>
      </c>
      <c r="E31" s="2">
        <f>LN(D31)</f>
        <v>0</v>
      </c>
      <c r="F31" s="2"/>
      <c r="G31" s="2" t="str">
        <f t="shared" si="0"/>
        <v>03.06.03</v>
      </c>
      <c r="H31" s="42">
        <f>E31/MAX($E$2:$E$51)</f>
        <v>0</v>
      </c>
    </row>
    <row r="32" spans="1:8" x14ac:dyDescent="0.25">
      <c r="A32" s="2" t="s">
        <v>1</v>
      </c>
      <c r="B32" s="2" t="s">
        <v>17</v>
      </c>
      <c r="C32" s="2">
        <v>1</v>
      </c>
      <c r="D32" s="2">
        <v>1</v>
      </c>
      <c r="E32" s="2">
        <f>LN(D32)</f>
        <v>0</v>
      </c>
      <c r="F32" s="2"/>
      <c r="G32" s="2" t="str">
        <f t="shared" si="0"/>
        <v>04.01.01</v>
      </c>
      <c r="H32" s="42">
        <f>E32/MAX($E$2:$E$51)</f>
        <v>0</v>
      </c>
    </row>
    <row r="33" spans="1:8" x14ac:dyDescent="0.25">
      <c r="A33" s="2" t="s">
        <v>1</v>
      </c>
      <c r="B33" s="2" t="s">
        <v>16</v>
      </c>
      <c r="C33" s="2">
        <v>1</v>
      </c>
      <c r="D33" s="2">
        <v>188</v>
      </c>
      <c r="E33" s="2">
        <f>LN(D33)</f>
        <v>5.2364419628299492</v>
      </c>
      <c r="F33" s="2"/>
      <c r="G33" s="2" t="str">
        <f t="shared" si="0"/>
        <v>04.02.01</v>
      </c>
      <c r="H33" s="42">
        <f>E33/MAX($E$2:$E$51)</f>
        <v>1</v>
      </c>
    </row>
    <row r="34" spans="1:8" x14ac:dyDescent="0.25">
      <c r="A34" s="2" t="s">
        <v>1</v>
      </c>
      <c r="B34" s="2" t="s">
        <v>15</v>
      </c>
      <c r="C34" s="2">
        <v>2</v>
      </c>
      <c r="D34" s="2">
        <v>88</v>
      </c>
      <c r="E34" s="2">
        <f>LN(D34)</f>
        <v>4.4773368144782069</v>
      </c>
      <c r="F34" s="2"/>
      <c r="G34" s="2" t="str">
        <f t="shared" si="0"/>
        <v>04.03.02</v>
      </c>
      <c r="H34" s="42">
        <f>E34/MAX($E$2:$E$51)</f>
        <v>0.85503417134379989</v>
      </c>
    </row>
    <row r="35" spans="1:8" x14ac:dyDescent="0.25">
      <c r="A35" s="2" t="s">
        <v>1</v>
      </c>
      <c r="B35" s="2" t="s">
        <v>15</v>
      </c>
      <c r="C35" s="2">
        <v>4</v>
      </c>
      <c r="D35" s="2">
        <v>60</v>
      </c>
      <c r="E35" s="2">
        <f>LN(D35)</f>
        <v>4.0943445622221004</v>
      </c>
      <c r="F35" s="2"/>
      <c r="G35" s="2" t="str">
        <f t="shared" si="0"/>
        <v>04.03.04</v>
      </c>
      <c r="H35" s="42">
        <f>E35/MAX($E$2:$E$51)</f>
        <v>0.78189438387461452</v>
      </c>
    </row>
    <row r="36" spans="1:8" x14ac:dyDescent="0.25">
      <c r="A36" s="2" t="s">
        <v>1</v>
      </c>
      <c r="B36" s="2" t="s">
        <v>14</v>
      </c>
      <c r="C36" s="2">
        <v>1</v>
      </c>
      <c r="D36" s="2">
        <v>8</v>
      </c>
      <c r="E36" s="2">
        <f>LN(D36)</f>
        <v>2.0794415416798357</v>
      </c>
      <c r="F36" s="2"/>
      <c r="G36" s="2" t="str">
        <f t="shared" si="0"/>
        <v>04.04.01</v>
      </c>
      <c r="H36" s="42">
        <f>E36/MAX($E$2:$E$51)</f>
        <v>0.39710963215871026</v>
      </c>
    </row>
    <row r="37" spans="1:8" x14ac:dyDescent="0.25">
      <c r="A37" s="2" t="s">
        <v>1</v>
      </c>
      <c r="B37" s="2" t="s">
        <v>13</v>
      </c>
      <c r="C37" s="2">
        <v>1</v>
      </c>
      <c r="D37" s="2">
        <v>4</v>
      </c>
      <c r="E37" s="2">
        <f>LN(D37)</f>
        <v>1.3862943611198906</v>
      </c>
      <c r="F37" s="2"/>
      <c r="G37" s="2" t="str">
        <f t="shared" si="0"/>
        <v>04.05.01</v>
      </c>
      <c r="H37" s="42">
        <f>E37/MAX($E$2:$E$51)</f>
        <v>0.26473975477247352</v>
      </c>
    </row>
    <row r="38" spans="1:8" x14ac:dyDescent="0.25">
      <c r="A38" s="2" t="s">
        <v>1</v>
      </c>
      <c r="B38" s="2" t="s">
        <v>12</v>
      </c>
      <c r="C38" s="2">
        <v>1</v>
      </c>
      <c r="D38" s="2">
        <v>1</v>
      </c>
      <c r="E38" s="2">
        <f>LN(D38)</f>
        <v>0</v>
      </c>
      <c r="F38" s="2"/>
      <c r="G38" s="2" t="str">
        <f t="shared" si="0"/>
        <v>05.01.01</v>
      </c>
      <c r="H38" s="42">
        <f>E38/MAX($E$2:$E$51)</f>
        <v>0</v>
      </c>
    </row>
    <row r="39" spans="1:8" x14ac:dyDescent="0.25">
      <c r="A39" s="2" t="s">
        <v>1</v>
      </c>
      <c r="B39" s="2" t="s">
        <v>11</v>
      </c>
      <c r="C39" s="2">
        <v>1</v>
      </c>
      <c r="D39" s="2">
        <v>1</v>
      </c>
      <c r="E39" s="2">
        <f>LN(D39)</f>
        <v>0</v>
      </c>
      <c r="F39" s="2"/>
      <c r="G39" s="2" t="str">
        <f t="shared" si="0"/>
        <v>10.02.01</v>
      </c>
      <c r="H39" s="42">
        <f>E39/MAX($E$2:$E$51)</f>
        <v>0</v>
      </c>
    </row>
    <row r="40" spans="1:8" x14ac:dyDescent="0.25">
      <c r="A40" s="2" t="s">
        <v>1</v>
      </c>
      <c r="B40" s="2" t="s">
        <v>11</v>
      </c>
      <c r="C40" s="2">
        <v>2</v>
      </c>
      <c r="D40" s="2">
        <v>1</v>
      </c>
      <c r="E40" s="2">
        <f>LN(D40)</f>
        <v>0</v>
      </c>
      <c r="F40" s="2"/>
      <c r="G40" s="2" t="str">
        <f t="shared" si="0"/>
        <v>10.02.02</v>
      </c>
      <c r="H40" s="42">
        <f>E40/MAX($E$2:$E$51)</f>
        <v>0</v>
      </c>
    </row>
    <row r="41" spans="1:8" x14ac:dyDescent="0.25">
      <c r="A41" s="2" t="s">
        <v>1</v>
      </c>
      <c r="B41" s="2" t="s">
        <v>10</v>
      </c>
      <c r="C41" s="2">
        <v>1</v>
      </c>
      <c r="D41" s="2">
        <v>6</v>
      </c>
      <c r="E41" s="2">
        <f>LN(D41)</f>
        <v>1.791759469228055</v>
      </c>
      <c r="F41" s="2"/>
      <c r="G41" s="2" t="str">
        <f t="shared" si="0"/>
        <v>10.03.01</v>
      </c>
      <c r="H41" s="42">
        <f>E41/MAX($E$2:$E$51)</f>
        <v>0.3421711692684794</v>
      </c>
    </row>
    <row r="42" spans="1:8" x14ac:dyDescent="0.25">
      <c r="A42" s="2" t="s">
        <v>1</v>
      </c>
      <c r="B42" s="2" t="s">
        <v>10</v>
      </c>
      <c r="C42" s="2">
        <v>2</v>
      </c>
      <c r="D42" s="2">
        <v>6</v>
      </c>
      <c r="E42" s="2">
        <f>LN(D42)</f>
        <v>1.791759469228055</v>
      </c>
      <c r="F42" s="2"/>
      <c r="G42" s="2" t="str">
        <f t="shared" si="0"/>
        <v>10.03.02</v>
      </c>
      <c r="H42" s="42">
        <f>E42/MAX($E$2:$E$51)</f>
        <v>0.3421711692684794</v>
      </c>
    </row>
    <row r="43" spans="1:8" x14ac:dyDescent="0.25">
      <c r="A43" s="2" t="s">
        <v>1</v>
      </c>
      <c r="B43" s="2" t="s">
        <v>10</v>
      </c>
      <c r="C43" s="2">
        <v>3</v>
      </c>
      <c r="D43" s="2">
        <v>6</v>
      </c>
      <c r="E43" s="2">
        <f>LN(D43)</f>
        <v>1.791759469228055</v>
      </c>
      <c r="F43" s="2"/>
      <c r="G43" s="2" t="str">
        <f t="shared" si="0"/>
        <v>10.03.03</v>
      </c>
      <c r="H43" s="42">
        <f>E43/MAX($E$2:$E$51)</f>
        <v>0.3421711692684794</v>
      </c>
    </row>
    <row r="44" spans="1:8" x14ac:dyDescent="0.25">
      <c r="A44" s="2" t="s">
        <v>1</v>
      </c>
      <c r="B44" s="2" t="s">
        <v>7</v>
      </c>
      <c r="C44" s="2">
        <v>1</v>
      </c>
      <c r="D44" s="2">
        <v>68</v>
      </c>
      <c r="E44" s="2">
        <f>LN(D44)</f>
        <v>4.219507705176107</v>
      </c>
      <c r="F44" s="2"/>
      <c r="G44" s="2" t="str">
        <f t="shared" si="0"/>
        <v>10.07.01</v>
      </c>
      <c r="H44" s="42">
        <f>E44/MAX($E$2:$E$51)</f>
        <v>0.80579670988957985</v>
      </c>
    </row>
    <row r="45" spans="1:8" x14ac:dyDescent="0.25">
      <c r="A45" s="2" t="s">
        <v>1</v>
      </c>
      <c r="B45" s="2" t="s">
        <v>163</v>
      </c>
      <c r="C45" s="2">
        <v>5</v>
      </c>
      <c r="D45" s="2">
        <v>70</v>
      </c>
      <c r="E45" s="2">
        <f>LN(D45)</f>
        <v>4.2484952420493594</v>
      </c>
      <c r="F45" s="2"/>
      <c r="G45" s="2" t="str">
        <f t="shared" si="0"/>
        <v>10.08.05</v>
      </c>
      <c r="H45" s="42">
        <f>E45/MAX($E$2:$E$51)</f>
        <v>0.81133244141854854</v>
      </c>
    </row>
    <row r="46" spans="1:8" x14ac:dyDescent="0.25">
      <c r="A46" s="2" t="s">
        <v>1</v>
      </c>
      <c r="B46" s="2" t="s">
        <v>164</v>
      </c>
      <c r="C46" s="2">
        <v>1</v>
      </c>
      <c r="D46" s="2">
        <v>1</v>
      </c>
      <c r="E46" s="2">
        <f>LN(D46)</f>
        <v>0</v>
      </c>
      <c r="F46" s="2"/>
      <c r="G46" s="2" t="str">
        <f t="shared" si="0"/>
        <v>10.09.01</v>
      </c>
      <c r="H46" s="42">
        <f>E46/MAX($E$2:$E$51)</f>
        <v>0</v>
      </c>
    </row>
    <row r="47" spans="1:8" x14ac:dyDescent="0.25">
      <c r="A47" s="2" t="s">
        <v>1</v>
      </c>
      <c r="B47" s="2" t="s">
        <v>166</v>
      </c>
      <c r="C47" s="2">
        <v>1</v>
      </c>
      <c r="D47" s="2">
        <v>1</v>
      </c>
      <c r="E47" s="2">
        <f>LN(D47)</f>
        <v>0</v>
      </c>
      <c r="F47" s="2"/>
      <c r="G47" s="2" t="str">
        <f t="shared" si="0"/>
        <v>10.10.01</v>
      </c>
      <c r="H47" s="42">
        <f>E47/MAX($E$2:$E$51)</f>
        <v>0</v>
      </c>
    </row>
    <row r="48" spans="1:8" x14ac:dyDescent="0.25">
      <c r="A48" s="2" t="s">
        <v>1</v>
      </c>
      <c r="B48" s="2" t="s">
        <v>6</v>
      </c>
      <c r="C48" s="2">
        <v>1</v>
      </c>
      <c r="D48" s="2">
        <v>70</v>
      </c>
      <c r="E48" s="2">
        <f>LN(D48)</f>
        <v>4.2484952420493594</v>
      </c>
      <c r="F48" s="2"/>
      <c r="G48" s="2" t="str">
        <f t="shared" si="0"/>
        <v>10.11.01</v>
      </c>
      <c r="H48" s="42">
        <f>E48/MAX($E$2:$E$51)</f>
        <v>0.81133244141854854</v>
      </c>
    </row>
    <row r="49" spans="1:8" x14ac:dyDescent="0.25">
      <c r="A49" s="2" t="s">
        <v>1</v>
      </c>
      <c r="B49" s="2" t="s">
        <v>175</v>
      </c>
      <c r="C49" s="2">
        <v>1</v>
      </c>
      <c r="D49" s="2">
        <v>114</v>
      </c>
      <c r="E49" s="2">
        <f>LN(D49)</f>
        <v>4.7361984483944957</v>
      </c>
      <c r="F49" s="2"/>
      <c r="G49" s="2" t="str">
        <f t="shared" si="0"/>
        <v>10.17.01</v>
      </c>
      <c r="H49" s="42">
        <f>E49/MAX($E$2:$E$51)</f>
        <v>0.90446881336862839</v>
      </c>
    </row>
    <row r="50" spans="1:8" x14ac:dyDescent="0.25">
      <c r="A50" s="2" t="s">
        <v>1</v>
      </c>
      <c r="B50" s="2" t="s">
        <v>175</v>
      </c>
      <c r="C50" s="2">
        <v>2</v>
      </c>
      <c r="D50" s="2">
        <v>1</v>
      </c>
      <c r="E50" s="2">
        <f>LN(D50)</f>
        <v>0</v>
      </c>
      <c r="F50" s="2"/>
      <c r="G50" s="2" t="str">
        <f t="shared" si="0"/>
        <v>10.17.02</v>
      </c>
      <c r="H50" s="42">
        <f>E50/MAX($E$2:$E$51)</f>
        <v>0</v>
      </c>
    </row>
    <row r="51" spans="1:8" x14ac:dyDescent="0.25">
      <c r="A51" s="2" t="s">
        <v>1</v>
      </c>
      <c r="B51" s="2" t="s">
        <v>0</v>
      </c>
      <c r="C51" s="2">
        <v>1</v>
      </c>
      <c r="D51" s="2">
        <v>2</v>
      </c>
      <c r="E51" s="2">
        <f>LN(D51)</f>
        <v>0.69314718055994529</v>
      </c>
      <c r="F51" s="2"/>
      <c r="G51" s="2" t="str">
        <f t="shared" si="0"/>
        <v>11.04.01</v>
      </c>
      <c r="H51" s="42">
        <f>E51/MAX($E$2:$E$51)</f>
        <v>0.13236987738623676</v>
      </c>
    </row>
  </sheetData>
  <sortState ref="A2:H51">
    <sortCondition ref="B2:B51"/>
    <sortCondition ref="C2:C51"/>
  </sortState>
  <pageMargins left="0.511811024" right="0.511811024" top="0.78740157499999996" bottom="0.78740157499999996" header="0.31496062000000002" footer="0.31496062000000002"/>
  <pageSetup paperSize="9" orientation="portrait" horizontalDpi="360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workbookViewId="0">
      <selection activeCell="G1" sqref="G1:G2"/>
    </sheetView>
  </sheetViews>
  <sheetFormatPr defaultColWidth="7.140625" defaultRowHeight="15" x14ac:dyDescent="0.25"/>
  <cols>
    <col min="1" max="1" width="7" bestFit="1" customWidth="1"/>
    <col min="2" max="2" width="19.28515625" bestFit="1" customWidth="1"/>
    <col min="3" max="3" width="6.28515625" bestFit="1" customWidth="1"/>
    <col min="4" max="4" width="10.85546875" bestFit="1" customWidth="1"/>
    <col min="7" max="7" width="25.28515625" bestFit="1" customWidth="1"/>
    <col min="8" max="8" width="10.7109375" bestFit="1" customWidth="1"/>
  </cols>
  <sheetData>
    <row r="1" spans="1:8" s="41" customFormat="1" x14ac:dyDescent="0.25">
      <c r="A1" s="39" t="s">
        <v>34</v>
      </c>
      <c r="B1" s="30" t="s">
        <v>474</v>
      </c>
      <c r="C1" s="40" t="s">
        <v>477</v>
      </c>
      <c r="D1" s="39" t="s">
        <v>33</v>
      </c>
      <c r="E1" s="39"/>
      <c r="F1" s="39"/>
      <c r="G1" s="30" t="s">
        <v>478</v>
      </c>
      <c r="H1" s="39" t="s">
        <v>476</v>
      </c>
    </row>
    <row r="2" spans="1:8" x14ac:dyDescent="0.25">
      <c r="A2" s="2" t="s">
        <v>35</v>
      </c>
      <c r="B2" s="2" t="s">
        <v>28</v>
      </c>
      <c r="C2" s="2">
        <v>4</v>
      </c>
      <c r="D2" s="2">
        <v>1</v>
      </c>
      <c r="E2" s="2"/>
      <c r="F2" s="2"/>
      <c r="G2" s="2" t="str">
        <f>CONCATENATE(B2,".",TEXT(C2,"00"))</f>
        <v>01.06.04</v>
      </c>
      <c r="H2" s="43">
        <f>(D2-MIN($D$2:$D$19))/(MAX($D$2:$D$19)-MIN($D$2:$D$19))</f>
        <v>0</v>
      </c>
    </row>
    <row r="3" spans="1:8" x14ac:dyDescent="0.25">
      <c r="A3" s="2" t="s">
        <v>35</v>
      </c>
      <c r="B3" s="2" t="s">
        <v>36</v>
      </c>
      <c r="C3" s="2">
        <v>1</v>
      </c>
      <c r="D3" s="2">
        <v>2</v>
      </c>
      <c r="E3" s="2"/>
      <c r="F3" s="2"/>
      <c r="G3" s="2" t="str">
        <f t="shared" ref="G3:G19" si="0">CONCATENATE(B3,".",TEXT(C3,"00"))</f>
        <v>03.08.01</v>
      </c>
      <c r="H3" s="43">
        <f>(D3-MIN($D$2:$D$19))/(MAX($D$2:$D$19)-MIN($D$2:$D$19))</f>
        <v>0.1</v>
      </c>
    </row>
    <row r="4" spans="1:8" x14ac:dyDescent="0.25">
      <c r="A4" s="2" t="s">
        <v>35</v>
      </c>
      <c r="B4" s="2" t="s">
        <v>36</v>
      </c>
      <c r="C4" s="2">
        <v>2</v>
      </c>
      <c r="D4" s="2">
        <v>2</v>
      </c>
      <c r="E4" s="2"/>
      <c r="F4" s="2"/>
      <c r="G4" s="2" t="str">
        <f t="shared" si="0"/>
        <v>03.08.02</v>
      </c>
      <c r="H4" s="43">
        <f>(D4-MIN($D$2:$D$19))/(MAX($D$2:$D$19)-MIN($D$2:$D$19))</f>
        <v>0.1</v>
      </c>
    </row>
    <row r="5" spans="1:8" x14ac:dyDescent="0.25">
      <c r="A5" s="2" t="s">
        <v>35</v>
      </c>
      <c r="B5" s="2" t="s">
        <v>36</v>
      </c>
      <c r="C5" s="2">
        <v>3</v>
      </c>
      <c r="D5" s="2">
        <v>2</v>
      </c>
      <c r="E5" s="2"/>
      <c r="F5" s="2"/>
      <c r="G5" s="2" t="str">
        <f t="shared" si="0"/>
        <v>03.08.03</v>
      </c>
      <c r="H5" s="43">
        <f>(D5-MIN($D$2:$D$19))/(MAX($D$2:$D$19)-MIN($D$2:$D$19))</f>
        <v>0.1</v>
      </c>
    </row>
    <row r="6" spans="1:8" x14ac:dyDescent="0.25">
      <c r="A6" s="2" t="s">
        <v>35</v>
      </c>
      <c r="B6" s="2" t="s">
        <v>36</v>
      </c>
      <c r="C6" s="2">
        <v>4</v>
      </c>
      <c r="D6" s="2">
        <v>2</v>
      </c>
      <c r="E6" s="2"/>
      <c r="F6" s="2"/>
      <c r="G6" s="2" t="str">
        <f t="shared" si="0"/>
        <v>03.08.04</v>
      </c>
      <c r="H6" s="43">
        <f>(D6-MIN($D$2:$D$19))/(MAX($D$2:$D$19)-MIN($D$2:$D$19))</f>
        <v>0.1</v>
      </c>
    </row>
    <row r="7" spans="1:8" x14ac:dyDescent="0.25">
      <c r="A7" s="2" t="s">
        <v>35</v>
      </c>
      <c r="B7" s="2" t="s">
        <v>146</v>
      </c>
      <c r="C7" s="2">
        <v>2</v>
      </c>
      <c r="D7" s="2">
        <v>4</v>
      </c>
      <c r="E7" s="2"/>
      <c r="F7" s="2"/>
      <c r="G7" s="2" t="str">
        <f t="shared" si="0"/>
        <v>07.03.02</v>
      </c>
      <c r="H7" s="43">
        <f>(D7-MIN($D$2:$D$19))/(MAX($D$2:$D$19)-MIN($D$2:$D$19))</f>
        <v>0.3</v>
      </c>
    </row>
    <row r="8" spans="1:8" x14ac:dyDescent="0.25">
      <c r="A8" s="2" t="s">
        <v>35</v>
      </c>
      <c r="B8" s="2" t="s">
        <v>146</v>
      </c>
      <c r="C8" s="2">
        <v>3</v>
      </c>
      <c r="D8" s="2">
        <v>5</v>
      </c>
      <c r="E8" s="2"/>
      <c r="F8" s="2"/>
      <c r="G8" s="2" t="str">
        <f t="shared" si="0"/>
        <v>07.03.03</v>
      </c>
      <c r="H8" s="43">
        <f>(D8-MIN($D$2:$D$19))/(MAX($D$2:$D$19)-MIN($D$2:$D$19))</f>
        <v>0.4</v>
      </c>
    </row>
    <row r="9" spans="1:8" x14ac:dyDescent="0.25">
      <c r="A9" s="2" t="s">
        <v>35</v>
      </c>
      <c r="B9" s="2" t="s">
        <v>146</v>
      </c>
      <c r="C9" s="2">
        <v>4</v>
      </c>
      <c r="D9" s="2">
        <v>4</v>
      </c>
      <c r="E9" s="2"/>
      <c r="F9" s="2"/>
      <c r="G9" s="2" t="str">
        <f t="shared" si="0"/>
        <v>07.03.04</v>
      </c>
      <c r="H9" s="43">
        <f>(D9-MIN($D$2:$D$19))/(MAX($D$2:$D$19)-MIN($D$2:$D$19))</f>
        <v>0.3</v>
      </c>
    </row>
    <row r="10" spans="1:8" x14ac:dyDescent="0.25">
      <c r="A10" s="2" t="s">
        <v>35</v>
      </c>
      <c r="B10" s="2" t="s">
        <v>38</v>
      </c>
      <c r="C10" s="2">
        <v>3</v>
      </c>
      <c r="D10" s="2">
        <v>2</v>
      </c>
      <c r="E10" s="2"/>
      <c r="F10" s="2"/>
      <c r="G10" s="2" t="str">
        <f t="shared" si="0"/>
        <v>09.02.03</v>
      </c>
      <c r="H10" s="43">
        <f>(D10-MIN($D$2:$D$19))/(MAX($D$2:$D$19)-MIN($D$2:$D$19))</f>
        <v>0.1</v>
      </c>
    </row>
    <row r="11" spans="1:8" x14ac:dyDescent="0.25">
      <c r="A11" s="2" t="s">
        <v>35</v>
      </c>
      <c r="B11" s="2" t="s">
        <v>39</v>
      </c>
      <c r="C11" s="2">
        <v>2</v>
      </c>
      <c r="D11" s="2">
        <v>1</v>
      </c>
      <c r="E11" s="2"/>
      <c r="F11" s="2"/>
      <c r="G11" s="2" t="str">
        <f t="shared" si="0"/>
        <v>09.04.02</v>
      </c>
      <c r="H11" s="43">
        <f>(D11-MIN($D$2:$D$19))/(MAX($D$2:$D$19)-MIN($D$2:$D$19))</f>
        <v>0</v>
      </c>
    </row>
    <row r="12" spans="1:8" x14ac:dyDescent="0.25">
      <c r="A12" s="2" t="s">
        <v>35</v>
      </c>
      <c r="B12" s="2" t="s">
        <v>158</v>
      </c>
      <c r="C12" s="2">
        <v>5</v>
      </c>
      <c r="D12" s="2">
        <v>5</v>
      </c>
      <c r="E12" s="2"/>
      <c r="F12" s="2"/>
      <c r="G12" s="2" t="str">
        <f t="shared" si="0"/>
        <v>09.05.05</v>
      </c>
      <c r="H12" s="43">
        <f>(D12-MIN($D$2:$D$19))/(MAX($D$2:$D$19)-MIN($D$2:$D$19))</f>
        <v>0.4</v>
      </c>
    </row>
    <row r="13" spans="1:8" x14ac:dyDescent="0.25">
      <c r="A13" s="2" t="s">
        <v>35</v>
      </c>
      <c r="B13" s="2" t="s">
        <v>158</v>
      </c>
      <c r="C13" s="2">
        <v>6</v>
      </c>
      <c r="D13" s="2">
        <v>5</v>
      </c>
      <c r="E13" s="2"/>
      <c r="F13" s="2"/>
      <c r="G13" s="2" t="str">
        <f t="shared" si="0"/>
        <v>09.05.06</v>
      </c>
      <c r="H13" s="43">
        <f>(D13-MIN($D$2:$D$19))/(MAX($D$2:$D$19)-MIN($D$2:$D$19))</f>
        <v>0.4</v>
      </c>
    </row>
    <row r="14" spans="1:8" x14ac:dyDescent="0.25">
      <c r="A14" s="2" t="s">
        <v>35</v>
      </c>
      <c r="B14" s="2" t="s">
        <v>6</v>
      </c>
      <c r="C14" s="2">
        <v>1</v>
      </c>
      <c r="D14" s="2">
        <v>1</v>
      </c>
      <c r="E14" s="2"/>
      <c r="F14" s="2"/>
      <c r="G14" s="2" t="str">
        <f t="shared" si="0"/>
        <v>10.11.01</v>
      </c>
      <c r="H14" s="43">
        <f>(D14-MIN($D$2:$D$19))/(MAX($D$2:$D$19)-MIN($D$2:$D$19))</f>
        <v>0</v>
      </c>
    </row>
    <row r="15" spans="1:8" x14ac:dyDescent="0.25">
      <c r="A15" s="2" t="s">
        <v>35</v>
      </c>
      <c r="B15" s="2" t="s">
        <v>0</v>
      </c>
      <c r="C15" s="2">
        <v>1</v>
      </c>
      <c r="D15" s="2">
        <v>9</v>
      </c>
      <c r="E15" s="2"/>
      <c r="F15" s="2"/>
      <c r="G15" s="2" t="str">
        <f t="shared" si="0"/>
        <v>11.04.01</v>
      </c>
      <c r="H15" s="43">
        <f>(D15-MIN($D$2:$D$19))/(MAX($D$2:$D$19)-MIN($D$2:$D$19))</f>
        <v>0.8</v>
      </c>
    </row>
    <row r="16" spans="1:8" x14ac:dyDescent="0.25">
      <c r="A16" s="2" t="s">
        <v>35</v>
      </c>
      <c r="B16" s="2" t="s">
        <v>0</v>
      </c>
      <c r="C16" s="2">
        <v>2</v>
      </c>
      <c r="D16" s="2">
        <v>9</v>
      </c>
      <c r="E16" s="2"/>
      <c r="F16" s="2"/>
      <c r="G16" s="2" t="str">
        <f t="shared" si="0"/>
        <v>11.04.02</v>
      </c>
      <c r="H16" s="43">
        <f>(D16-MIN($D$2:$D$19))/(MAX($D$2:$D$19)-MIN($D$2:$D$19))</f>
        <v>0.8</v>
      </c>
    </row>
    <row r="17" spans="1:8" x14ac:dyDescent="0.25">
      <c r="A17" s="2" t="s">
        <v>35</v>
      </c>
      <c r="B17" s="2" t="s">
        <v>0</v>
      </c>
      <c r="C17" s="2">
        <v>3</v>
      </c>
      <c r="D17" s="2">
        <v>9</v>
      </c>
      <c r="E17" s="2"/>
      <c r="F17" s="2"/>
      <c r="G17" s="2" t="str">
        <f t="shared" si="0"/>
        <v>11.04.03</v>
      </c>
      <c r="H17" s="43">
        <f>(D17-MIN($D$2:$D$19))/(MAX($D$2:$D$19)-MIN($D$2:$D$19))</f>
        <v>0.8</v>
      </c>
    </row>
    <row r="18" spans="1:8" x14ac:dyDescent="0.25">
      <c r="A18" s="2" t="s">
        <v>35</v>
      </c>
      <c r="B18" s="2" t="s">
        <v>187</v>
      </c>
      <c r="C18" s="2">
        <v>1</v>
      </c>
      <c r="D18" s="2">
        <v>11</v>
      </c>
      <c r="E18" s="2"/>
      <c r="F18" s="2"/>
      <c r="G18" s="2" t="str">
        <f t="shared" si="0"/>
        <v>11.05.01</v>
      </c>
      <c r="H18" s="43">
        <f>(D18-MIN($D$2:$D$19))/(MAX($D$2:$D$19)-MIN($D$2:$D$19))</f>
        <v>1</v>
      </c>
    </row>
    <row r="19" spans="1:8" x14ac:dyDescent="0.25">
      <c r="A19" s="2" t="s">
        <v>35</v>
      </c>
      <c r="B19" s="2" t="s">
        <v>187</v>
      </c>
      <c r="C19" s="2">
        <v>2</v>
      </c>
      <c r="D19" s="2">
        <v>11</v>
      </c>
      <c r="E19" s="2"/>
      <c r="F19" s="2"/>
      <c r="G19" s="2" t="str">
        <f t="shared" si="0"/>
        <v>11.05.02</v>
      </c>
      <c r="H19" s="43">
        <f>(D19-MIN($D$2:$D$19))/(MAX($D$2:$D$19)-MIN($D$2:$D$19))</f>
        <v>1</v>
      </c>
    </row>
  </sheetData>
  <sortState ref="A2:G19">
    <sortCondition ref="B2:B19"/>
    <sortCondition ref="C2:C19"/>
  </sortState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workbookViewId="0">
      <selection activeCell="M15" sqref="M15"/>
    </sheetView>
  </sheetViews>
  <sheetFormatPr defaultColWidth="7.140625" defaultRowHeight="15" x14ac:dyDescent="0.25"/>
  <cols>
    <col min="1" max="1" width="11.28515625" bestFit="1" customWidth="1"/>
    <col min="2" max="2" width="19.28515625" bestFit="1" customWidth="1"/>
    <col min="3" max="3" width="6.28515625" bestFit="1" customWidth="1"/>
    <col min="4" max="4" width="10.85546875" bestFit="1" customWidth="1"/>
    <col min="7" max="7" width="25.28515625" bestFit="1" customWidth="1"/>
    <col min="8" max="8" width="10.7109375" bestFit="1" customWidth="1"/>
  </cols>
  <sheetData>
    <row r="1" spans="1:8" s="41" customFormat="1" x14ac:dyDescent="0.25">
      <c r="A1" s="39" t="s">
        <v>34</v>
      </c>
      <c r="B1" s="30" t="s">
        <v>474</v>
      </c>
      <c r="C1" s="40" t="s">
        <v>477</v>
      </c>
      <c r="D1" s="39" t="s">
        <v>33</v>
      </c>
      <c r="E1" s="39"/>
      <c r="F1" s="39"/>
      <c r="G1" s="30" t="s">
        <v>478</v>
      </c>
      <c r="H1" s="39" t="s">
        <v>476</v>
      </c>
    </row>
    <row r="2" spans="1:8" x14ac:dyDescent="0.25">
      <c r="A2" s="2" t="s">
        <v>41</v>
      </c>
      <c r="B2" s="2" t="s">
        <v>32</v>
      </c>
      <c r="C2" s="2">
        <v>1</v>
      </c>
      <c r="D2" s="2">
        <v>1</v>
      </c>
      <c r="E2" s="2"/>
      <c r="F2" s="2"/>
      <c r="G2" s="2" t="str">
        <f>CONCATENATE(B2,".",TEXT(C2,"00"))</f>
        <v>01.02.01</v>
      </c>
      <c r="H2" s="43">
        <v>1</v>
      </c>
    </row>
    <row r="3" spans="1:8" x14ac:dyDescent="0.25">
      <c r="A3" s="2" t="s">
        <v>41</v>
      </c>
      <c r="B3" s="2" t="s">
        <v>32</v>
      </c>
      <c r="C3" s="2">
        <v>2</v>
      </c>
      <c r="D3" s="2">
        <v>1</v>
      </c>
      <c r="E3" s="2"/>
      <c r="F3" s="2"/>
      <c r="G3" s="2" t="str">
        <f t="shared" ref="G3:G45" si="0">CONCATENATE(B3,".",TEXT(C3,"00"))</f>
        <v>01.02.02</v>
      </c>
      <c r="H3" s="43">
        <v>1</v>
      </c>
    </row>
    <row r="4" spans="1:8" x14ac:dyDescent="0.25">
      <c r="A4" s="2" t="s">
        <v>41</v>
      </c>
      <c r="B4" s="2" t="s">
        <v>32</v>
      </c>
      <c r="C4" s="2">
        <v>3</v>
      </c>
      <c r="D4" s="2">
        <v>1</v>
      </c>
      <c r="E4" s="2"/>
      <c r="F4" s="2"/>
      <c r="G4" s="2" t="str">
        <f t="shared" si="0"/>
        <v>01.02.03</v>
      </c>
      <c r="H4" s="43">
        <v>1</v>
      </c>
    </row>
    <row r="5" spans="1:8" x14ac:dyDescent="0.25">
      <c r="A5" s="2" t="s">
        <v>41</v>
      </c>
      <c r="B5" s="2" t="s">
        <v>64</v>
      </c>
      <c r="C5" s="2">
        <v>1</v>
      </c>
      <c r="D5" s="2">
        <v>1</v>
      </c>
      <c r="E5" s="2"/>
      <c r="F5" s="2"/>
      <c r="G5" s="2" t="str">
        <f t="shared" si="0"/>
        <v>01.13.01</v>
      </c>
      <c r="H5" s="43">
        <v>1</v>
      </c>
    </row>
    <row r="6" spans="1:8" x14ac:dyDescent="0.25">
      <c r="A6" s="2" t="s">
        <v>41</v>
      </c>
      <c r="B6" s="2" t="s">
        <v>64</v>
      </c>
      <c r="C6" s="2">
        <v>2</v>
      </c>
      <c r="D6" s="2">
        <v>1</v>
      </c>
      <c r="E6" s="2"/>
      <c r="F6" s="2"/>
      <c r="G6" s="2" t="str">
        <f t="shared" si="0"/>
        <v>01.13.02</v>
      </c>
      <c r="H6" s="43">
        <v>1</v>
      </c>
    </row>
    <row r="7" spans="1:8" x14ac:dyDescent="0.25">
      <c r="A7" s="2" t="s">
        <v>41</v>
      </c>
      <c r="B7" s="2" t="s">
        <v>42</v>
      </c>
      <c r="C7" s="2">
        <v>1</v>
      </c>
      <c r="D7" s="2">
        <v>1</v>
      </c>
      <c r="E7" s="2"/>
      <c r="F7" s="2"/>
      <c r="G7" s="2" t="str">
        <f t="shared" si="0"/>
        <v>02.02.01</v>
      </c>
      <c r="H7" s="43">
        <v>1</v>
      </c>
    </row>
    <row r="8" spans="1:8" x14ac:dyDescent="0.25">
      <c r="A8" s="2" t="s">
        <v>41</v>
      </c>
      <c r="B8" s="2" t="s">
        <v>42</v>
      </c>
      <c r="C8" s="2">
        <v>2</v>
      </c>
      <c r="D8" s="2">
        <v>1</v>
      </c>
      <c r="E8" s="2"/>
      <c r="F8" s="2"/>
      <c r="G8" s="2" t="str">
        <f t="shared" si="0"/>
        <v>02.02.02</v>
      </c>
      <c r="H8" s="43">
        <v>1</v>
      </c>
    </row>
    <row r="9" spans="1:8" x14ac:dyDescent="0.25">
      <c r="A9" s="2" t="s">
        <v>41</v>
      </c>
      <c r="B9" s="2" t="s">
        <v>42</v>
      </c>
      <c r="C9" s="2">
        <v>3</v>
      </c>
      <c r="D9" s="2">
        <v>1</v>
      </c>
      <c r="E9" s="2"/>
      <c r="F9" s="2"/>
      <c r="G9" s="2" t="str">
        <f t="shared" si="0"/>
        <v>02.02.03</v>
      </c>
      <c r="H9" s="43">
        <v>1</v>
      </c>
    </row>
    <row r="10" spans="1:8" x14ac:dyDescent="0.25">
      <c r="A10" s="2" t="s">
        <v>41</v>
      </c>
      <c r="B10" s="2" t="s">
        <v>42</v>
      </c>
      <c r="C10" s="2">
        <v>7</v>
      </c>
      <c r="D10" s="2">
        <v>1</v>
      </c>
      <c r="E10" s="2"/>
      <c r="F10" s="2"/>
      <c r="G10" s="2" t="str">
        <f t="shared" si="0"/>
        <v>02.02.07</v>
      </c>
      <c r="H10" s="43">
        <v>1</v>
      </c>
    </row>
    <row r="11" spans="1:8" x14ac:dyDescent="0.25">
      <c r="A11" s="2" t="s">
        <v>41</v>
      </c>
      <c r="B11" s="2" t="s">
        <v>24</v>
      </c>
      <c r="C11" s="2">
        <v>1</v>
      </c>
      <c r="D11" s="2">
        <v>1</v>
      </c>
      <c r="E11" s="2"/>
      <c r="F11" s="2"/>
      <c r="G11" s="2" t="str">
        <f t="shared" si="0"/>
        <v>02.03.01</v>
      </c>
      <c r="H11" s="43">
        <v>1</v>
      </c>
    </row>
    <row r="12" spans="1:8" x14ac:dyDescent="0.25">
      <c r="A12" s="2" t="s">
        <v>41</v>
      </c>
      <c r="B12" s="2" t="s">
        <v>24</v>
      </c>
      <c r="C12" s="2">
        <v>2</v>
      </c>
      <c r="D12" s="2">
        <v>1</v>
      </c>
      <c r="E12" s="2"/>
      <c r="F12" s="2"/>
      <c r="G12" s="2" t="str">
        <f t="shared" si="0"/>
        <v>02.03.02</v>
      </c>
      <c r="H12" s="43">
        <v>1</v>
      </c>
    </row>
    <row r="13" spans="1:8" x14ac:dyDescent="0.25">
      <c r="A13" s="2" t="s">
        <v>41</v>
      </c>
      <c r="B13" s="2" t="s">
        <v>24</v>
      </c>
      <c r="C13" s="2">
        <v>7</v>
      </c>
      <c r="D13" s="2">
        <v>1</v>
      </c>
      <c r="E13" s="2"/>
      <c r="F13" s="2"/>
      <c r="G13" s="2" t="str">
        <f t="shared" si="0"/>
        <v>02.03.07</v>
      </c>
      <c r="H13" s="43">
        <v>1</v>
      </c>
    </row>
    <row r="14" spans="1:8" x14ac:dyDescent="0.25">
      <c r="A14" s="2" t="s">
        <v>41</v>
      </c>
      <c r="B14" s="2" t="s">
        <v>43</v>
      </c>
      <c r="C14" s="2">
        <v>7</v>
      </c>
      <c r="D14" s="2">
        <v>1</v>
      </c>
      <c r="E14" s="2"/>
      <c r="F14" s="2"/>
      <c r="G14" s="2" t="str">
        <f t="shared" si="0"/>
        <v>02.04.07</v>
      </c>
      <c r="H14" s="43">
        <v>1</v>
      </c>
    </row>
    <row r="15" spans="1:8" x14ac:dyDescent="0.25">
      <c r="A15" s="2" t="s">
        <v>41</v>
      </c>
      <c r="B15" s="2" t="s">
        <v>21</v>
      </c>
      <c r="C15" s="2">
        <v>1</v>
      </c>
      <c r="D15" s="2">
        <v>1</v>
      </c>
      <c r="E15" s="2"/>
      <c r="F15" s="2"/>
      <c r="G15" s="2" t="str">
        <f t="shared" si="0"/>
        <v>02.08.01</v>
      </c>
      <c r="H15" s="43">
        <v>1</v>
      </c>
    </row>
    <row r="16" spans="1:8" x14ac:dyDescent="0.25">
      <c r="A16" s="2" t="s">
        <v>41</v>
      </c>
      <c r="B16" s="2" t="s">
        <v>21</v>
      </c>
      <c r="C16" s="2">
        <v>2</v>
      </c>
      <c r="D16" s="2">
        <v>1</v>
      </c>
      <c r="E16" s="2"/>
      <c r="F16" s="2"/>
      <c r="G16" s="2" t="str">
        <f t="shared" si="0"/>
        <v>02.08.02</v>
      </c>
      <c r="H16" s="43">
        <v>1</v>
      </c>
    </row>
    <row r="17" spans="1:8" x14ac:dyDescent="0.25">
      <c r="A17" s="2" t="s">
        <v>41</v>
      </c>
      <c r="B17" s="2" t="s">
        <v>21</v>
      </c>
      <c r="C17" s="2">
        <v>3</v>
      </c>
      <c r="D17" s="2">
        <v>1</v>
      </c>
      <c r="E17" s="2"/>
      <c r="F17" s="2"/>
      <c r="G17" s="2" t="str">
        <f t="shared" si="0"/>
        <v>02.08.03</v>
      </c>
      <c r="H17" s="43">
        <v>1</v>
      </c>
    </row>
    <row r="18" spans="1:8" x14ac:dyDescent="0.25">
      <c r="A18" s="2" t="s">
        <v>41</v>
      </c>
      <c r="B18" s="2" t="s">
        <v>21</v>
      </c>
      <c r="C18" s="2">
        <v>4</v>
      </c>
      <c r="D18" s="2">
        <v>1</v>
      </c>
      <c r="E18" s="2"/>
      <c r="F18" s="2"/>
      <c r="G18" s="2" t="str">
        <f t="shared" si="0"/>
        <v>02.08.04</v>
      </c>
      <c r="H18" s="43">
        <v>1</v>
      </c>
    </row>
    <row r="19" spans="1:8" x14ac:dyDescent="0.25">
      <c r="A19" s="2" t="s">
        <v>41</v>
      </c>
      <c r="B19" s="2" t="s">
        <v>21</v>
      </c>
      <c r="C19" s="2">
        <v>5</v>
      </c>
      <c r="D19" s="2">
        <v>1</v>
      </c>
      <c r="E19" s="2"/>
      <c r="F19" s="2"/>
      <c r="G19" s="2" t="str">
        <f t="shared" si="0"/>
        <v>02.08.05</v>
      </c>
      <c r="H19" s="43">
        <v>1</v>
      </c>
    </row>
    <row r="20" spans="1:8" x14ac:dyDescent="0.25">
      <c r="A20" s="2" t="s">
        <v>41</v>
      </c>
      <c r="B20" s="2" t="s">
        <v>77</v>
      </c>
      <c r="C20" s="2">
        <v>1</v>
      </c>
      <c r="D20" s="2">
        <v>1</v>
      </c>
      <c r="E20" s="2"/>
      <c r="F20" s="2"/>
      <c r="G20" s="2" t="str">
        <f t="shared" si="0"/>
        <v>02.10.01</v>
      </c>
      <c r="H20" s="43">
        <v>1</v>
      </c>
    </row>
    <row r="21" spans="1:8" x14ac:dyDescent="0.25">
      <c r="A21" s="2" t="s">
        <v>41</v>
      </c>
      <c r="B21" s="2" t="s">
        <v>77</v>
      </c>
      <c r="C21" s="2">
        <v>2</v>
      </c>
      <c r="D21" s="2">
        <v>1</v>
      </c>
      <c r="E21" s="2"/>
      <c r="F21" s="2"/>
      <c r="G21" s="2" t="str">
        <f t="shared" si="0"/>
        <v>02.10.02</v>
      </c>
      <c r="H21" s="43">
        <v>1</v>
      </c>
    </row>
    <row r="22" spans="1:8" x14ac:dyDescent="0.25">
      <c r="A22" s="2" t="s">
        <v>41</v>
      </c>
      <c r="B22" s="2" t="s">
        <v>77</v>
      </c>
      <c r="C22" s="2">
        <v>3</v>
      </c>
      <c r="D22" s="2">
        <v>1</v>
      </c>
      <c r="E22" s="2"/>
      <c r="F22" s="2"/>
      <c r="G22" s="2" t="str">
        <f t="shared" si="0"/>
        <v>02.10.03</v>
      </c>
      <c r="H22" s="43">
        <v>1</v>
      </c>
    </row>
    <row r="23" spans="1:8" x14ac:dyDescent="0.25">
      <c r="A23" s="2" t="s">
        <v>41</v>
      </c>
      <c r="B23" s="2" t="s">
        <v>15</v>
      </c>
      <c r="C23" s="2">
        <v>1</v>
      </c>
      <c r="D23" s="2">
        <v>1</v>
      </c>
      <c r="E23" s="2"/>
      <c r="F23" s="2"/>
      <c r="G23" s="2" t="str">
        <f t="shared" si="0"/>
        <v>04.03.01</v>
      </c>
      <c r="H23" s="43">
        <v>1</v>
      </c>
    </row>
    <row r="24" spans="1:8" x14ac:dyDescent="0.25">
      <c r="A24" s="2" t="s">
        <v>41</v>
      </c>
      <c r="B24" s="2" t="s">
        <v>15</v>
      </c>
      <c r="C24" s="2">
        <v>2</v>
      </c>
      <c r="D24" s="2">
        <v>1</v>
      </c>
      <c r="E24" s="2"/>
      <c r="F24" s="2"/>
      <c r="G24" s="2" t="str">
        <f t="shared" si="0"/>
        <v>04.03.02</v>
      </c>
      <c r="H24" s="43">
        <v>1</v>
      </c>
    </row>
    <row r="25" spans="1:8" x14ac:dyDescent="0.25">
      <c r="A25" s="2" t="s">
        <v>41</v>
      </c>
      <c r="B25" s="2" t="s">
        <v>15</v>
      </c>
      <c r="C25" s="2">
        <v>3</v>
      </c>
      <c r="D25" s="2">
        <v>1</v>
      </c>
      <c r="E25" s="2"/>
      <c r="F25" s="2"/>
      <c r="G25" s="2" t="str">
        <f t="shared" si="0"/>
        <v>04.03.03</v>
      </c>
      <c r="H25" s="43">
        <v>1</v>
      </c>
    </row>
    <row r="26" spans="1:8" x14ac:dyDescent="0.25">
      <c r="A26" s="2" t="s">
        <v>41</v>
      </c>
      <c r="B26" s="2" t="s">
        <v>15</v>
      </c>
      <c r="C26" s="2">
        <v>4</v>
      </c>
      <c r="D26" s="2">
        <v>1</v>
      </c>
      <c r="E26" s="2"/>
      <c r="F26" s="2"/>
      <c r="G26" s="2" t="str">
        <f t="shared" si="0"/>
        <v>04.03.04</v>
      </c>
      <c r="H26" s="43">
        <v>1</v>
      </c>
    </row>
    <row r="27" spans="1:8" x14ac:dyDescent="0.25">
      <c r="A27" s="2" t="s">
        <v>41</v>
      </c>
      <c r="B27" s="2" t="s">
        <v>45</v>
      </c>
      <c r="C27" s="2">
        <v>1</v>
      </c>
      <c r="D27" s="2">
        <v>1</v>
      </c>
      <c r="E27" s="2"/>
      <c r="F27" s="2"/>
      <c r="G27" s="2" t="str">
        <f t="shared" si="0"/>
        <v>04.08.01</v>
      </c>
      <c r="H27" s="43">
        <v>1</v>
      </c>
    </row>
    <row r="28" spans="1:8" x14ac:dyDescent="0.25">
      <c r="A28" s="2" t="s">
        <v>41</v>
      </c>
      <c r="B28" s="2" t="s">
        <v>148</v>
      </c>
      <c r="C28" s="2">
        <v>1</v>
      </c>
      <c r="D28" s="2">
        <v>1</v>
      </c>
      <c r="E28" s="2"/>
      <c r="F28" s="2"/>
      <c r="G28" s="2" t="str">
        <f t="shared" si="0"/>
        <v>07.05.01</v>
      </c>
      <c r="H28" s="43">
        <v>1</v>
      </c>
    </row>
    <row r="29" spans="1:8" x14ac:dyDescent="0.25">
      <c r="A29" s="2" t="s">
        <v>41</v>
      </c>
      <c r="B29" s="2" t="s">
        <v>154</v>
      </c>
      <c r="C29" s="2">
        <v>1</v>
      </c>
      <c r="D29" s="2">
        <v>1</v>
      </c>
      <c r="E29" s="2"/>
      <c r="F29" s="2"/>
      <c r="G29" s="2" t="str">
        <f t="shared" si="0"/>
        <v>09.01.01</v>
      </c>
      <c r="H29" s="43">
        <v>1</v>
      </c>
    </row>
    <row r="30" spans="1:8" x14ac:dyDescent="0.25">
      <c r="A30" s="2" t="s">
        <v>41</v>
      </c>
      <c r="B30" s="2" t="s">
        <v>38</v>
      </c>
      <c r="C30" s="2">
        <v>1</v>
      </c>
      <c r="D30" s="2">
        <v>1</v>
      </c>
      <c r="E30" s="2"/>
      <c r="F30" s="2"/>
      <c r="G30" s="2" t="str">
        <f t="shared" si="0"/>
        <v>09.02.01</v>
      </c>
      <c r="H30" s="43">
        <v>1</v>
      </c>
    </row>
    <row r="31" spans="1:8" x14ac:dyDescent="0.25">
      <c r="A31" s="2" t="s">
        <v>41</v>
      </c>
      <c r="B31" s="2" t="s">
        <v>38</v>
      </c>
      <c r="C31" s="2">
        <v>3</v>
      </c>
      <c r="D31" s="2">
        <v>1</v>
      </c>
      <c r="E31" s="2"/>
      <c r="F31" s="2"/>
      <c r="G31" s="2" t="str">
        <f t="shared" si="0"/>
        <v>09.02.03</v>
      </c>
      <c r="H31" s="43">
        <v>1</v>
      </c>
    </row>
    <row r="32" spans="1:8" x14ac:dyDescent="0.25">
      <c r="A32" s="2" t="s">
        <v>41</v>
      </c>
      <c r="B32" s="2" t="s">
        <v>46</v>
      </c>
      <c r="C32" s="2">
        <v>1</v>
      </c>
      <c r="D32" s="2">
        <v>1</v>
      </c>
      <c r="E32" s="2"/>
      <c r="F32" s="2"/>
      <c r="G32" s="2" t="str">
        <f t="shared" si="0"/>
        <v>09.03.01</v>
      </c>
      <c r="H32" s="43">
        <v>1</v>
      </c>
    </row>
    <row r="33" spans="1:8" x14ac:dyDescent="0.25">
      <c r="A33" s="2" t="s">
        <v>41</v>
      </c>
      <c r="B33" s="2" t="s">
        <v>46</v>
      </c>
      <c r="C33" s="2">
        <v>3</v>
      </c>
      <c r="D33" s="2">
        <v>1</v>
      </c>
      <c r="E33" s="2"/>
      <c r="F33" s="2"/>
      <c r="G33" s="2" t="str">
        <f t="shared" si="0"/>
        <v>09.03.03</v>
      </c>
      <c r="H33" s="43">
        <v>1</v>
      </c>
    </row>
    <row r="34" spans="1:8" x14ac:dyDescent="0.25">
      <c r="A34" s="2" t="s">
        <v>41</v>
      </c>
      <c r="B34" s="2" t="s">
        <v>39</v>
      </c>
      <c r="C34" s="2">
        <v>1</v>
      </c>
      <c r="D34" s="2">
        <v>1</v>
      </c>
      <c r="E34" s="2"/>
      <c r="F34" s="2"/>
      <c r="G34" s="2" t="str">
        <f t="shared" si="0"/>
        <v>09.04.01</v>
      </c>
      <c r="H34" s="43">
        <v>1</v>
      </c>
    </row>
    <row r="35" spans="1:8" x14ac:dyDescent="0.25">
      <c r="A35" s="2" t="s">
        <v>41</v>
      </c>
      <c r="B35" s="2" t="s">
        <v>39</v>
      </c>
      <c r="C35" s="2">
        <v>2</v>
      </c>
      <c r="D35" s="2">
        <v>1</v>
      </c>
      <c r="E35" s="2"/>
      <c r="F35" s="2"/>
      <c r="G35" s="2" t="str">
        <f t="shared" si="0"/>
        <v>09.04.02</v>
      </c>
      <c r="H35" s="43">
        <v>1</v>
      </c>
    </row>
    <row r="36" spans="1:8" x14ac:dyDescent="0.25">
      <c r="A36" s="2" t="s">
        <v>41</v>
      </c>
      <c r="B36" s="2" t="s">
        <v>158</v>
      </c>
      <c r="C36" s="2">
        <v>1</v>
      </c>
      <c r="D36" s="2">
        <v>1</v>
      </c>
      <c r="E36" s="2"/>
      <c r="F36" s="2"/>
      <c r="G36" s="2" t="str">
        <f t="shared" si="0"/>
        <v>09.05.01</v>
      </c>
      <c r="H36" s="43">
        <v>1</v>
      </c>
    </row>
    <row r="37" spans="1:8" x14ac:dyDescent="0.25">
      <c r="A37" s="2" t="s">
        <v>41</v>
      </c>
      <c r="B37" s="2" t="s">
        <v>158</v>
      </c>
      <c r="C37" s="2">
        <v>2</v>
      </c>
      <c r="D37" s="2">
        <v>1</v>
      </c>
      <c r="E37" s="2"/>
      <c r="F37" s="2"/>
      <c r="G37" s="2" t="str">
        <f t="shared" si="0"/>
        <v>09.05.02</v>
      </c>
      <c r="H37" s="43">
        <v>1</v>
      </c>
    </row>
    <row r="38" spans="1:8" x14ac:dyDescent="0.25">
      <c r="A38" s="2" t="s">
        <v>41</v>
      </c>
      <c r="B38" s="2" t="s">
        <v>158</v>
      </c>
      <c r="C38" s="2">
        <v>3</v>
      </c>
      <c r="D38" s="2">
        <v>1</v>
      </c>
      <c r="E38" s="2"/>
      <c r="F38" s="2"/>
      <c r="G38" s="2" t="str">
        <f t="shared" si="0"/>
        <v>09.05.03</v>
      </c>
      <c r="H38" s="43">
        <v>1</v>
      </c>
    </row>
    <row r="39" spans="1:8" x14ac:dyDescent="0.25">
      <c r="A39" s="2" t="s">
        <v>41</v>
      </c>
      <c r="B39" s="2" t="s">
        <v>158</v>
      </c>
      <c r="C39" s="2">
        <v>4</v>
      </c>
      <c r="D39" s="2">
        <v>1</v>
      </c>
      <c r="E39" s="2"/>
      <c r="F39" s="2"/>
      <c r="G39" s="2" t="str">
        <f t="shared" si="0"/>
        <v>09.05.04</v>
      </c>
      <c r="H39" s="43">
        <v>1</v>
      </c>
    </row>
    <row r="40" spans="1:8" x14ac:dyDescent="0.25">
      <c r="A40" s="2" t="s">
        <v>41</v>
      </c>
      <c r="B40" s="2" t="s">
        <v>158</v>
      </c>
      <c r="C40" s="2">
        <v>5</v>
      </c>
      <c r="D40" s="2">
        <v>1</v>
      </c>
      <c r="E40" s="2"/>
      <c r="F40" s="2"/>
      <c r="G40" s="2" t="str">
        <f t="shared" si="0"/>
        <v>09.05.05</v>
      </c>
      <c r="H40" s="43">
        <v>1</v>
      </c>
    </row>
    <row r="41" spans="1:8" x14ac:dyDescent="0.25">
      <c r="A41" s="2" t="s">
        <v>41</v>
      </c>
      <c r="B41" s="2" t="s">
        <v>158</v>
      </c>
      <c r="C41" s="2">
        <v>6</v>
      </c>
      <c r="D41" s="2">
        <v>1</v>
      </c>
      <c r="E41" s="2"/>
      <c r="F41" s="2"/>
      <c r="G41" s="2" t="str">
        <f t="shared" si="0"/>
        <v>09.05.06</v>
      </c>
      <c r="H41" s="43">
        <v>1</v>
      </c>
    </row>
    <row r="42" spans="1:8" x14ac:dyDescent="0.25">
      <c r="A42" s="2" t="s">
        <v>41</v>
      </c>
      <c r="B42" s="2" t="s">
        <v>7</v>
      </c>
      <c r="C42" s="2">
        <v>1</v>
      </c>
      <c r="D42" s="2">
        <v>1</v>
      </c>
      <c r="E42" s="2"/>
      <c r="F42" s="2"/>
      <c r="G42" s="2" t="str">
        <f t="shared" si="0"/>
        <v>10.07.01</v>
      </c>
      <c r="H42" s="43">
        <v>1</v>
      </c>
    </row>
    <row r="43" spans="1:8" x14ac:dyDescent="0.25">
      <c r="A43" s="2" t="s">
        <v>41</v>
      </c>
      <c r="B43" s="2" t="s">
        <v>47</v>
      </c>
      <c r="C43" s="2">
        <v>1</v>
      </c>
      <c r="D43" s="2">
        <v>1</v>
      </c>
      <c r="E43" s="2"/>
      <c r="F43" s="2"/>
      <c r="G43" s="2" t="str">
        <f t="shared" si="0"/>
        <v>11.01.01</v>
      </c>
      <c r="H43" s="43">
        <v>1</v>
      </c>
    </row>
    <row r="44" spans="1:8" x14ac:dyDescent="0.25">
      <c r="A44" s="2" t="s">
        <v>41</v>
      </c>
      <c r="B44" s="2" t="s">
        <v>48</v>
      </c>
      <c r="C44" s="2">
        <v>1</v>
      </c>
      <c r="D44" s="2">
        <v>1</v>
      </c>
      <c r="E44" s="2"/>
      <c r="F44" s="2"/>
      <c r="G44" s="2" t="str">
        <f t="shared" si="0"/>
        <v>11.02.01</v>
      </c>
      <c r="H44" s="43">
        <v>1</v>
      </c>
    </row>
    <row r="45" spans="1:8" x14ac:dyDescent="0.25">
      <c r="A45" s="2" t="s">
        <v>41</v>
      </c>
      <c r="B45" s="2" t="s">
        <v>49</v>
      </c>
      <c r="C45" s="2">
        <v>1</v>
      </c>
      <c r="D45" s="2">
        <v>1</v>
      </c>
      <c r="E45" s="2"/>
      <c r="F45" s="2"/>
      <c r="G45" s="2" t="str">
        <f t="shared" si="0"/>
        <v>11.03.01</v>
      </c>
      <c r="H45" s="43">
        <v>1</v>
      </c>
    </row>
  </sheetData>
  <sortState ref="A2:F45">
    <sortCondition ref="B2:B45"/>
    <sortCondition ref="C2:C45"/>
  </sortState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27"/>
  <sheetViews>
    <sheetView topLeftCell="H1" workbookViewId="0">
      <selection activeCell="Q1" sqref="Q1"/>
    </sheetView>
  </sheetViews>
  <sheetFormatPr defaultColWidth="8.85546875" defaultRowHeight="15" x14ac:dyDescent="0.25"/>
  <cols>
    <col min="1" max="1" width="11.28515625" style="33" bestFit="1" customWidth="1"/>
    <col min="2" max="2" width="32.42578125" style="33" bestFit="1" customWidth="1"/>
    <col min="3" max="3" width="8.140625" style="33" bestFit="1" customWidth="1"/>
    <col min="4" max="4" width="19.28515625" style="33" bestFit="1" customWidth="1"/>
    <col min="5" max="5" width="150.7109375" style="33" bestFit="1" customWidth="1"/>
    <col min="6" max="6" width="6.28515625" style="33" bestFit="1" customWidth="1"/>
    <col min="7" max="7" width="158.140625" style="33" bestFit="1" customWidth="1"/>
    <col min="8" max="8" width="25.28515625" style="33" bestFit="1" customWidth="1"/>
    <col min="9" max="9" width="10.28515625" style="33" bestFit="1" customWidth="1"/>
    <col min="10" max="10" width="12" style="33" bestFit="1" customWidth="1"/>
    <col min="11" max="11" width="11.28515625" style="33" bestFit="1" customWidth="1"/>
    <col min="12" max="12" width="11.5703125" style="33" bestFit="1" customWidth="1"/>
    <col min="13" max="13" width="15.7109375" style="33" bestFit="1" customWidth="1"/>
    <col min="14" max="14" width="16" style="33" bestFit="1" customWidth="1"/>
    <col min="15" max="15" width="18.28515625" style="33" customWidth="1"/>
    <col min="16" max="16" width="18.28515625" style="33" bestFit="1" customWidth="1"/>
    <col min="17" max="17" width="19.42578125" style="33" bestFit="1" customWidth="1"/>
    <col min="18" max="16384" width="8.85546875" style="33"/>
  </cols>
  <sheetData>
    <row r="1" spans="1:17" s="55" customFormat="1" x14ac:dyDescent="0.25">
      <c r="A1" s="30" t="s">
        <v>438</v>
      </c>
      <c r="B1" s="30" t="s">
        <v>439</v>
      </c>
      <c r="C1" s="30" t="s">
        <v>440</v>
      </c>
      <c r="D1" s="30" t="s">
        <v>474</v>
      </c>
      <c r="E1" s="31" t="s">
        <v>473</v>
      </c>
      <c r="F1" s="31" t="s">
        <v>477</v>
      </c>
      <c r="G1" s="31" t="s">
        <v>491</v>
      </c>
      <c r="H1" s="30" t="s">
        <v>478</v>
      </c>
      <c r="I1" s="55" t="s">
        <v>495</v>
      </c>
      <c r="J1" s="55" t="s">
        <v>492</v>
      </c>
      <c r="K1" s="55" t="s">
        <v>496</v>
      </c>
      <c r="L1" s="55" t="s">
        <v>493</v>
      </c>
      <c r="M1" s="55" t="s">
        <v>497</v>
      </c>
      <c r="N1" s="55" t="s">
        <v>494</v>
      </c>
      <c r="O1" s="56" t="s">
        <v>729</v>
      </c>
      <c r="P1" s="56" t="s">
        <v>498</v>
      </c>
      <c r="Q1" s="55" t="s">
        <v>499</v>
      </c>
    </row>
    <row r="2" spans="1:17" x14ac:dyDescent="0.25">
      <c r="A2" s="46">
        <v>1</v>
      </c>
      <c r="B2" s="46" t="s">
        <v>479</v>
      </c>
      <c r="C2" s="6">
        <v>1</v>
      </c>
      <c r="D2" s="7" t="s">
        <v>50</v>
      </c>
      <c r="E2" s="7" t="s">
        <v>218</v>
      </c>
      <c r="F2" s="7">
        <v>1</v>
      </c>
      <c r="G2" s="8" t="s">
        <v>219</v>
      </c>
      <c r="H2" s="2" t="str">
        <f>CONCATENATE(D2,".",TEXT(F2,"00"))</f>
        <v>01.01.01</v>
      </c>
      <c r="I2" s="33" t="str">
        <f>IF(ISNA(MATCH($H2,'Classificação PRISB'!$G$2:$G$51,0)),"não","sim")</f>
        <v>não</v>
      </c>
      <c r="J2" s="53" t="str">
        <f>IF(I2="sim",LOOKUP($H2,'Classificação PRISB'!$G$2:$G$51,'Classificação PRISB'!$H$2:$H$51),"-")</f>
        <v>-</v>
      </c>
      <c r="K2" s="33" t="str">
        <f>IF(ISNA(MATCH($H2,'Classificação Outros'!$G$2:$G$19,0)),"não","sim")</f>
        <v>não</v>
      </c>
      <c r="L2" s="53" t="str">
        <f>IF(K2="sim",LOOKUP($H2,'Classificação Outros'!$G$2:$G$19,'Classificação Outros'!$H$2:$H$19),"-")</f>
        <v>-</v>
      </c>
      <c r="M2" s="33" t="str">
        <f>IF(ISNA(MATCH($H2,'Classificação Diagnóstico'!$G$2:$G$45,0)),"não","sim")</f>
        <v>não</v>
      </c>
      <c r="N2" s="53" t="str">
        <f>IF(M2="sim",LOOKUP($H2,'Classificação Diagnóstico'!$G$2:$G$45,'Classificação Diagnóstico'!$H$2:$H$45),"-")</f>
        <v>-</v>
      </c>
      <c r="O2" s="54" t="str">
        <f>IF(AND(I2="não",K2="não",M2="não"),"não","sim")</f>
        <v>não</v>
      </c>
      <c r="P2" s="54" t="str">
        <f>IF(O2="não","-",IF(I2="não",0,VALUE(MID($P$1,1,1))*VALUE(J2))+IF(K2="não",0,VALUE(MID($P$1,3,1))*VALUE(L2))+IF(M2="não",0,VALUE(MID($P$1,5,1))*VALUE(N2)))</f>
        <v>-</v>
      </c>
      <c r="Q2" s="53" t="str">
        <f>IF(O2="não","-",(P2-MIN($P$2:$P$227))/(MAX($P$2:$P$227)-MIN($P$2:$P$227)))</f>
        <v>-</v>
      </c>
    </row>
    <row r="3" spans="1:17" x14ac:dyDescent="0.25">
      <c r="A3" s="46">
        <v>1</v>
      </c>
      <c r="B3" s="46" t="s">
        <v>479</v>
      </c>
      <c r="C3" s="6">
        <v>1</v>
      </c>
      <c r="D3" s="7" t="s">
        <v>50</v>
      </c>
      <c r="E3" s="7" t="s">
        <v>218</v>
      </c>
      <c r="F3" s="12">
        <v>2</v>
      </c>
      <c r="G3" s="8" t="s">
        <v>220</v>
      </c>
      <c r="H3" s="2" t="str">
        <f t="shared" ref="H3:H66" si="0">CONCATENATE(D3,".",TEXT(F3,"00"))</f>
        <v>01.01.02</v>
      </c>
      <c r="I3" s="33" t="str">
        <f>IF(ISNA(MATCH($H3,'Classificação PRISB'!$G$2:$G$51,0)),"não","sim")</f>
        <v>não</v>
      </c>
      <c r="J3" s="53" t="str">
        <f>IF(I3="sim",LOOKUP($H3,'Classificação PRISB'!$G$2:$G$51,'Classificação PRISB'!$H$2:$H$51),"-")</f>
        <v>-</v>
      </c>
      <c r="K3" s="33" t="str">
        <f>IF(ISNA(MATCH($H3,'Classificação Outros'!$G$2:$G$19,0)),"não","sim")</f>
        <v>não</v>
      </c>
      <c r="L3" s="53" t="str">
        <f>IF(K3="sim",LOOKUP($H3,'Classificação Outros'!$G$2:$G$19,'Classificação Outros'!$H$2:$H$19),"-")</f>
        <v>-</v>
      </c>
      <c r="M3" s="33" t="str">
        <f>IF(ISNA(MATCH($H3,'Classificação Diagnóstico'!$G$2:$G$45,0)),"não","sim")</f>
        <v>não</v>
      </c>
      <c r="N3" s="53" t="str">
        <f>IF(M3="sim",LOOKUP($H3,'Classificação Diagnóstico'!$G$2:$G$45,'Classificação Diagnóstico'!$H$2:$H$45),"-")</f>
        <v>-</v>
      </c>
      <c r="O3" s="54" t="str">
        <f t="shared" ref="O3:O66" si="1">IF(AND(I3="não",K3="não",M3="não"),"não","sim")</f>
        <v>não</v>
      </c>
      <c r="P3" s="54" t="str">
        <f t="shared" ref="P3:P66" si="2">IF(O3="não","-",IF(I3="não",0,VALUE(MID($P$1,1,1))*VALUE(J3))+IF(K3="não",0,VALUE(MID($P$1,3,1))*VALUE(L3))+IF(M3="não",0,VALUE(MID($P$1,5,1))*VALUE(N3)))</f>
        <v>-</v>
      </c>
      <c r="Q3" s="53" t="str">
        <f t="shared" ref="Q3:Q66" si="3">IF(O3="não","-",(P3-MIN($P$2:$P$227))/(MAX($P$2:$P$227)-MIN($P$2:$P$227)))</f>
        <v>-</v>
      </c>
    </row>
    <row r="4" spans="1:17" x14ac:dyDescent="0.25">
      <c r="A4" s="46">
        <v>1</v>
      </c>
      <c r="B4" s="46" t="s">
        <v>479</v>
      </c>
      <c r="C4" s="6">
        <v>2</v>
      </c>
      <c r="D4" s="7" t="s">
        <v>32</v>
      </c>
      <c r="E4" s="7" t="s">
        <v>51</v>
      </c>
      <c r="F4" s="7">
        <v>1</v>
      </c>
      <c r="G4" s="8" t="s">
        <v>221</v>
      </c>
      <c r="H4" s="2" t="str">
        <f t="shared" si="0"/>
        <v>01.02.01</v>
      </c>
      <c r="I4" s="33" t="str">
        <f>IF(ISNA(MATCH($H4,'Classificação PRISB'!$G$2:$G$51,0)),"não","sim")</f>
        <v>não</v>
      </c>
      <c r="J4" s="53" t="str">
        <f>IF(I4="sim",LOOKUP($H4,'Classificação PRISB'!$G$2:$G$51,'Classificação PRISB'!$H$2:$H$51),"-")</f>
        <v>-</v>
      </c>
      <c r="K4" s="33" t="str">
        <f>IF(ISNA(MATCH($H4,'Classificação Outros'!$G$2:$G$19,0)),"não","sim")</f>
        <v>não</v>
      </c>
      <c r="L4" s="53" t="str">
        <f>IF(K4="sim",LOOKUP($H4,'Classificação Outros'!$G$2:$G$19,'Classificação Outros'!$H$2:$H$19),"-")</f>
        <v>-</v>
      </c>
      <c r="M4" s="33" t="str">
        <f>IF(ISNA(MATCH($H4,'Classificação Diagnóstico'!$G$2:$G$45,0)),"não","sim")</f>
        <v>sim</v>
      </c>
      <c r="N4" s="53">
        <f>IF(M4="sim",LOOKUP($H4,'Classificação Diagnóstico'!$G$2:$G$45,'Classificação Diagnóstico'!$H$2:$H$45),"-")</f>
        <v>1</v>
      </c>
      <c r="O4" s="54" t="str">
        <f t="shared" si="1"/>
        <v>sim</v>
      </c>
      <c r="P4" s="54">
        <f t="shared" si="2"/>
        <v>1</v>
      </c>
      <c r="Q4" s="53">
        <f t="shared" si="3"/>
        <v>0.52153391321550424</v>
      </c>
    </row>
    <row r="5" spans="1:17" x14ac:dyDescent="0.25">
      <c r="A5" s="46">
        <v>1</v>
      </c>
      <c r="B5" s="46" t="s">
        <v>479</v>
      </c>
      <c r="C5" s="6">
        <v>2</v>
      </c>
      <c r="D5" s="7" t="s">
        <v>32</v>
      </c>
      <c r="E5" s="7" t="s">
        <v>51</v>
      </c>
      <c r="F5" s="12">
        <v>2</v>
      </c>
      <c r="G5" s="8" t="s">
        <v>222</v>
      </c>
      <c r="H5" s="2" t="str">
        <f t="shared" si="0"/>
        <v>01.02.02</v>
      </c>
      <c r="I5" s="33" t="str">
        <f>IF(ISNA(MATCH($H5,'Classificação PRISB'!$G$2:$G$51,0)),"não","sim")</f>
        <v>não</v>
      </c>
      <c r="J5" s="53" t="str">
        <f>IF(I5="sim",LOOKUP($H5,'Classificação PRISB'!$G$2:$G$51,'Classificação PRISB'!$H$2:$H$51),"-")</f>
        <v>-</v>
      </c>
      <c r="K5" s="33" t="str">
        <f>IF(ISNA(MATCH($H5,'Classificação Outros'!$G$2:$G$19,0)),"não","sim")</f>
        <v>não</v>
      </c>
      <c r="L5" s="53" t="str">
        <f>IF(K5="sim",LOOKUP($H5,'Classificação Outros'!$G$2:$G$19,'Classificação Outros'!$H$2:$H$19),"-")</f>
        <v>-</v>
      </c>
      <c r="M5" s="33" t="str">
        <f>IF(ISNA(MATCH($H5,'Classificação Diagnóstico'!$G$2:$G$45,0)),"não","sim")</f>
        <v>sim</v>
      </c>
      <c r="N5" s="53">
        <f>IF(M5="sim",LOOKUP($H5,'Classificação Diagnóstico'!$G$2:$G$45,'Classificação Diagnóstico'!$H$2:$H$45),"-")</f>
        <v>1</v>
      </c>
      <c r="O5" s="54" t="str">
        <f t="shared" si="1"/>
        <v>sim</v>
      </c>
      <c r="P5" s="54">
        <f t="shared" si="2"/>
        <v>1</v>
      </c>
      <c r="Q5" s="53">
        <f t="shared" si="3"/>
        <v>0.52153391321550424</v>
      </c>
    </row>
    <row r="6" spans="1:17" x14ac:dyDescent="0.25">
      <c r="A6" s="46">
        <v>1</v>
      </c>
      <c r="B6" s="46" t="s">
        <v>479</v>
      </c>
      <c r="C6" s="6">
        <v>2</v>
      </c>
      <c r="D6" s="7" t="s">
        <v>32</v>
      </c>
      <c r="E6" s="7" t="s">
        <v>51</v>
      </c>
      <c r="F6" s="12">
        <v>3</v>
      </c>
      <c r="G6" s="8" t="s">
        <v>223</v>
      </c>
      <c r="H6" s="2" t="str">
        <f t="shared" si="0"/>
        <v>01.02.03</v>
      </c>
      <c r="I6" s="33" t="str">
        <f>IF(ISNA(MATCH($H6,'Classificação PRISB'!$G$2:$G$51,0)),"não","sim")</f>
        <v>sim</v>
      </c>
      <c r="J6" s="53">
        <f>IF(I6="sim",LOOKUP($H6,'Classificação PRISB'!$G$2:$G$51,'Classificação PRISB'!$H$2:$H$51),"-")</f>
        <v>0.91742085156941233</v>
      </c>
      <c r="K6" s="33" t="str">
        <f>IF(ISNA(MATCH($H6,'Classificação Outros'!$G$2:$G$19,0)),"não","sim")</f>
        <v>não</v>
      </c>
      <c r="L6" s="53" t="str">
        <f>IF(K6="sim",LOOKUP($H6,'Classificação Outros'!$G$2:$G$19,'Classificação Outros'!$H$2:$H$19),"-")</f>
        <v>-</v>
      </c>
      <c r="M6" s="33" t="str">
        <f>IF(ISNA(MATCH($H6,'Classificação Diagnóstico'!$G$2:$G$45,0)),"não","sim")</f>
        <v>sim</v>
      </c>
      <c r="N6" s="53">
        <f>IF(M6="sim",LOOKUP($H6,'Classificação Diagnóstico'!$G$2:$G$45,'Classificação Diagnóstico'!$H$2:$H$45),"-")</f>
        <v>1</v>
      </c>
      <c r="O6" s="54" t="str">
        <f t="shared" si="1"/>
        <v>sim</v>
      </c>
      <c r="P6" s="54">
        <f t="shared" si="2"/>
        <v>1.9174208515694122</v>
      </c>
      <c r="Q6" s="53">
        <f t="shared" si="3"/>
        <v>1</v>
      </c>
    </row>
    <row r="7" spans="1:17" x14ac:dyDescent="0.25">
      <c r="A7" s="46">
        <v>1</v>
      </c>
      <c r="B7" s="46" t="s">
        <v>479</v>
      </c>
      <c r="C7" s="6">
        <v>2</v>
      </c>
      <c r="D7" s="7" t="s">
        <v>32</v>
      </c>
      <c r="E7" s="7" t="s">
        <v>51</v>
      </c>
      <c r="F7" s="12">
        <v>4</v>
      </c>
      <c r="G7" s="8" t="s">
        <v>224</v>
      </c>
      <c r="H7" s="2" t="str">
        <f t="shared" si="0"/>
        <v>01.02.04</v>
      </c>
      <c r="I7" s="33" t="str">
        <f>IF(ISNA(MATCH($H7,'Classificação PRISB'!$G$2:$G$51,0)),"não","sim")</f>
        <v>sim</v>
      </c>
      <c r="J7" s="53">
        <f>IF(I7="sim",LOOKUP($H7,'Classificação PRISB'!$G$2:$G$51,'Classificação PRISB'!$H$2:$H$51),"-")</f>
        <v>0.65578635815325725</v>
      </c>
      <c r="K7" s="33" t="str">
        <f>IF(ISNA(MATCH($H7,'Classificação Outros'!$G$2:$G$19,0)),"não","sim")</f>
        <v>não</v>
      </c>
      <c r="L7" s="53" t="str">
        <f>IF(K7="sim",LOOKUP($H7,'Classificação Outros'!$G$2:$G$19,'Classificação Outros'!$H$2:$H$19),"-")</f>
        <v>-</v>
      </c>
      <c r="M7" s="33" t="str">
        <f>IF(ISNA(MATCH($H7,'Classificação Diagnóstico'!$G$2:$G$45,0)),"não","sim")</f>
        <v>não</v>
      </c>
      <c r="N7" s="53" t="str">
        <f>IF(M7="sim",LOOKUP($H7,'Classificação Diagnóstico'!$G$2:$G$45,'Classificação Diagnóstico'!$H$2:$H$45),"-")</f>
        <v>-</v>
      </c>
      <c r="O7" s="54" t="str">
        <f t="shared" si="1"/>
        <v>sim</v>
      </c>
      <c r="P7" s="54">
        <f t="shared" si="2"/>
        <v>0.65578635815325725</v>
      </c>
      <c r="Q7" s="53">
        <f t="shared" si="3"/>
        <v>0.34201482560101243</v>
      </c>
    </row>
    <row r="8" spans="1:17" x14ac:dyDescent="0.25">
      <c r="A8" s="46">
        <v>1</v>
      </c>
      <c r="B8" s="46" t="s">
        <v>479</v>
      </c>
      <c r="C8" s="6">
        <v>3</v>
      </c>
      <c r="D8" s="7" t="s">
        <v>31</v>
      </c>
      <c r="E8" s="7" t="s">
        <v>225</v>
      </c>
      <c r="F8" s="7">
        <v>1</v>
      </c>
      <c r="G8" s="8" t="s">
        <v>226</v>
      </c>
      <c r="H8" s="2" t="str">
        <f t="shared" si="0"/>
        <v>01.03.01</v>
      </c>
      <c r="I8" s="33" t="str">
        <f>IF(ISNA(MATCH($H8,'Classificação PRISB'!$G$2:$G$51,0)),"não","sim")</f>
        <v>sim</v>
      </c>
      <c r="J8" s="53">
        <f>IF(I8="sim",LOOKUP($H8,'Classificação PRISB'!$G$2:$G$51,'Classificação PRISB'!$H$2:$H$51),"-")</f>
        <v>0.65578635815325725</v>
      </c>
      <c r="K8" s="33" t="str">
        <f>IF(ISNA(MATCH($H8,'Classificação Outros'!$G$2:$G$19,0)),"não","sim")</f>
        <v>não</v>
      </c>
      <c r="L8" s="53" t="str">
        <f>IF(K8="sim",LOOKUP($H8,'Classificação Outros'!$G$2:$G$19,'Classificação Outros'!$H$2:$H$19),"-")</f>
        <v>-</v>
      </c>
      <c r="M8" s="33" t="str">
        <f>IF(ISNA(MATCH($H8,'Classificação Diagnóstico'!$G$2:$G$45,0)),"não","sim")</f>
        <v>não</v>
      </c>
      <c r="N8" s="53" t="str">
        <f>IF(M8="sim",LOOKUP($H8,'Classificação Diagnóstico'!$G$2:$G$45,'Classificação Diagnóstico'!$H$2:$H$45),"-")</f>
        <v>-</v>
      </c>
      <c r="O8" s="54" t="str">
        <f t="shared" si="1"/>
        <v>sim</v>
      </c>
      <c r="P8" s="54">
        <f t="shared" si="2"/>
        <v>0.65578635815325725</v>
      </c>
      <c r="Q8" s="53">
        <f t="shared" si="3"/>
        <v>0.34201482560101243</v>
      </c>
    </row>
    <row r="9" spans="1:17" x14ac:dyDescent="0.25">
      <c r="A9" s="46">
        <v>1</v>
      </c>
      <c r="B9" s="46" t="s">
        <v>479</v>
      </c>
      <c r="C9" s="6">
        <v>3</v>
      </c>
      <c r="D9" s="7" t="s">
        <v>31</v>
      </c>
      <c r="E9" s="7" t="s">
        <v>225</v>
      </c>
      <c r="F9" s="12">
        <v>2</v>
      </c>
      <c r="G9" s="8" t="s">
        <v>227</v>
      </c>
      <c r="H9" s="2" t="str">
        <f t="shared" si="0"/>
        <v>01.03.02</v>
      </c>
      <c r="I9" s="33" t="str">
        <f>IF(ISNA(MATCH($H9,'Classificação PRISB'!$G$2:$G$51,0)),"não","sim")</f>
        <v>não</v>
      </c>
      <c r="J9" s="53" t="str">
        <f>IF(I9="sim",LOOKUP($H9,'Classificação PRISB'!$G$2:$G$51,'Classificação PRISB'!$H$2:$H$51),"-")</f>
        <v>-</v>
      </c>
      <c r="K9" s="33" t="str">
        <f>IF(ISNA(MATCH($H9,'Classificação Outros'!$G$2:$G$19,0)),"não","sim")</f>
        <v>não</v>
      </c>
      <c r="L9" s="53" t="str">
        <f>IF(K9="sim",LOOKUP($H9,'Classificação Outros'!$G$2:$G$19,'Classificação Outros'!$H$2:$H$19),"-")</f>
        <v>-</v>
      </c>
      <c r="M9" s="33" t="str">
        <f>IF(ISNA(MATCH($H9,'Classificação Diagnóstico'!$G$2:$G$45,0)),"não","sim")</f>
        <v>não</v>
      </c>
      <c r="N9" s="53" t="str">
        <f>IF(M9="sim",LOOKUP($H9,'Classificação Diagnóstico'!$G$2:$G$45,'Classificação Diagnóstico'!$H$2:$H$45),"-")</f>
        <v>-</v>
      </c>
      <c r="O9" s="54" t="str">
        <f t="shared" si="1"/>
        <v>não</v>
      </c>
      <c r="P9" s="54" t="str">
        <f t="shared" si="2"/>
        <v>-</v>
      </c>
      <c r="Q9" s="53" t="str">
        <f t="shared" si="3"/>
        <v>-</v>
      </c>
    </row>
    <row r="10" spans="1:17" x14ac:dyDescent="0.25">
      <c r="A10" s="46">
        <v>1</v>
      </c>
      <c r="B10" s="46" t="s">
        <v>479</v>
      </c>
      <c r="C10" s="6">
        <v>3</v>
      </c>
      <c r="D10" s="7" t="s">
        <v>31</v>
      </c>
      <c r="E10" s="7" t="s">
        <v>225</v>
      </c>
      <c r="F10" s="12">
        <v>3</v>
      </c>
      <c r="G10" s="8" t="s">
        <v>228</v>
      </c>
      <c r="H10" s="2" t="str">
        <f t="shared" si="0"/>
        <v>01.03.03</v>
      </c>
      <c r="I10" s="33" t="str">
        <f>IF(ISNA(MATCH($H10,'Classificação PRISB'!$G$2:$G$51,0)),"não","sim")</f>
        <v>sim</v>
      </c>
      <c r="J10" s="53">
        <f>IF(I10="sim",LOOKUP($H10,'Classificação PRISB'!$G$2:$G$51,'Classificação PRISB'!$H$2:$H$51),"-")</f>
        <v>0.48982675176549689</v>
      </c>
      <c r="K10" s="33" t="str">
        <f>IF(ISNA(MATCH($H10,'Classificação Outros'!$G$2:$G$19,0)),"não","sim")</f>
        <v>não</v>
      </c>
      <c r="L10" s="53" t="str">
        <f>IF(K10="sim",LOOKUP($H10,'Classificação Outros'!$G$2:$G$19,'Classificação Outros'!$H$2:$H$19),"-")</f>
        <v>-</v>
      </c>
      <c r="M10" s="33" t="str">
        <f>IF(ISNA(MATCH($H10,'Classificação Diagnóstico'!$G$2:$G$45,0)),"não","sim")</f>
        <v>não</v>
      </c>
      <c r="N10" s="53" t="str">
        <f>IF(M10="sim",LOOKUP($H10,'Classificação Diagnóstico'!$G$2:$G$45,'Classificação Diagnóstico'!$H$2:$H$45),"-")</f>
        <v>-</v>
      </c>
      <c r="O10" s="54" t="str">
        <f t="shared" si="1"/>
        <v>sim</v>
      </c>
      <c r="P10" s="54">
        <f t="shared" si="2"/>
        <v>0.48982675176549689</v>
      </c>
      <c r="Q10" s="53">
        <f t="shared" si="3"/>
        <v>0.25546126264589897</v>
      </c>
    </row>
    <row r="11" spans="1:17" x14ac:dyDescent="0.25">
      <c r="A11" s="46">
        <v>1</v>
      </c>
      <c r="B11" s="46" t="s">
        <v>479</v>
      </c>
      <c r="C11" s="6">
        <v>3</v>
      </c>
      <c r="D11" s="7" t="s">
        <v>31</v>
      </c>
      <c r="E11" s="7" t="s">
        <v>225</v>
      </c>
      <c r="F11" s="12">
        <v>4</v>
      </c>
      <c r="G11" s="10" t="s">
        <v>229</v>
      </c>
      <c r="H11" s="2" t="str">
        <f t="shared" si="0"/>
        <v>01.03.04</v>
      </c>
      <c r="I11" s="33" t="str">
        <f>IF(ISNA(MATCH($H11,'Classificação PRISB'!$G$2:$G$51,0)),"não","sim")</f>
        <v>sim</v>
      </c>
      <c r="J11" s="53">
        <f>IF(I11="sim",LOOKUP($H11,'Classificação PRISB'!$G$2:$G$51,'Classificação PRISB'!$H$2:$H$51),"-")</f>
        <v>0.92052611292573072</v>
      </c>
      <c r="K11" s="33" t="str">
        <f>IF(ISNA(MATCH($H11,'Classificação Outros'!$G$2:$G$19,0)),"não","sim")</f>
        <v>não</v>
      </c>
      <c r="L11" s="53" t="str">
        <f>IF(K11="sim",LOOKUP($H11,'Classificação Outros'!$G$2:$G$19,'Classificação Outros'!$H$2:$H$19),"-")</f>
        <v>-</v>
      </c>
      <c r="M11" s="33" t="str">
        <f>IF(ISNA(MATCH($H11,'Classificação Diagnóstico'!$G$2:$G$45,0)),"não","sim")</f>
        <v>não</v>
      </c>
      <c r="N11" s="53" t="str">
        <f>IF(M11="sim",LOOKUP($H11,'Classificação Diagnóstico'!$G$2:$G$45,'Classificação Diagnóstico'!$H$2:$H$45),"-")</f>
        <v>-</v>
      </c>
      <c r="O11" s="54" t="str">
        <f t="shared" si="1"/>
        <v>sim</v>
      </c>
      <c r="P11" s="54">
        <f t="shared" si="2"/>
        <v>0.92052611292573072</v>
      </c>
      <c r="Q11" s="53">
        <f t="shared" si="3"/>
        <v>0.48008558589121347</v>
      </c>
    </row>
    <row r="12" spans="1:17" x14ac:dyDescent="0.25">
      <c r="A12" s="46">
        <v>1</v>
      </c>
      <c r="B12" s="46" t="s">
        <v>479</v>
      </c>
      <c r="C12" s="6">
        <v>4</v>
      </c>
      <c r="D12" s="7" t="s">
        <v>30</v>
      </c>
      <c r="E12" s="7" t="s">
        <v>52</v>
      </c>
      <c r="F12" s="7">
        <v>1</v>
      </c>
      <c r="G12" s="8" t="s">
        <v>230</v>
      </c>
      <c r="H12" s="2" t="str">
        <f t="shared" si="0"/>
        <v>01.04.01</v>
      </c>
      <c r="I12" s="33" t="str">
        <f>IF(ISNA(MATCH($H12,'Classificação PRISB'!$G$2:$G$51,0)),"não","sim")</f>
        <v>sim</v>
      </c>
      <c r="J12" s="53">
        <f>IF(I12="sim",LOOKUP($H12,'Classificação PRISB'!$G$2:$G$51,'Classificação PRISB'!$H$2:$H$51),"-")</f>
        <v>0.70446296937860875</v>
      </c>
      <c r="K12" s="33" t="str">
        <f>IF(ISNA(MATCH($H12,'Classificação Outros'!$G$2:$G$19,0)),"não","sim")</f>
        <v>não</v>
      </c>
      <c r="L12" s="53" t="str">
        <f>IF(K12="sim",LOOKUP($H12,'Classificação Outros'!$G$2:$G$19,'Classificação Outros'!$H$2:$H$19),"-")</f>
        <v>-</v>
      </c>
      <c r="M12" s="33" t="str">
        <f>IF(ISNA(MATCH($H12,'Classificação Diagnóstico'!$G$2:$G$45,0)),"não","sim")</f>
        <v>não</v>
      </c>
      <c r="N12" s="53" t="str">
        <f>IF(M12="sim",LOOKUP($H12,'Classificação Diagnóstico'!$G$2:$G$45,'Classificação Diagnóstico'!$H$2:$H$45),"-")</f>
        <v>-</v>
      </c>
      <c r="O12" s="54" t="str">
        <f t="shared" si="1"/>
        <v>sim</v>
      </c>
      <c r="P12" s="54">
        <f t="shared" si="2"/>
        <v>0.70446296937860875</v>
      </c>
      <c r="Q12" s="53">
        <f t="shared" si="3"/>
        <v>0.36740132913543971</v>
      </c>
    </row>
    <row r="13" spans="1:17" x14ac:dyDescent="0.25">
      <c r="A13" s="46">
        <v>1</v>
      </c>
      <c r="B13" s="46" t="s">
        <v>479</v>
      </c>
      <c r="C13" s="6">
        <v>4</v>
      </c>
      <c r="D13" s="7" t="s">
        <v>30</v>
      </c>
      <c r="E13" s="7" t="s">
        <v>52</v>
      </c>
      <c r="F13" s="12">
        <v>2</v>
      </c>
      <c r="G13" s="8" t="s">
        <v>231</v>
      </c>
      <c r="H13" s="2" t="str">
        <f t="shared" si="0"/>
        <v>01.04.02</v>
      </c>
      <c r="I13" s="33" t="str">
        <f>IF(ISNA(MATCH($H13,'Classificação PRISB'!$G$2:$G$51,0)),"não","sim")</f>
        <v>não</v>
      </c>
      <c r="J13" s="53" t="str">
        <f>IF(I13="sim",LOOKUP($H13,'Classificação PRISB'!$G$2:$G$51,'Classificação PRISB'!$H$2:$H$51),"-")</f>
        <v>-</v>
      </c>
      <c r="K13" s="33" t="str">
        <f>IF(ISNA(MATCH($H13,'Classificação Outros'!$G$2:$G$19,0)),"não","sim")</f>
        <v>não</v>
      </c>
      <c r="L13" s="53" t="str">
        <f>IF(K13="sim",LOOKUP($H13,'Classificação Outros'!$G$2:$G$19,'Classificação Outros'!$H$2:$H$19),"-")</f>
        <v>-</v>
      </c>
      <c r="M13" s="33" t="str">
        <f>IF(ISNA(MATCH($H13,'Classificação Diagnóstico'!$G$2:$G$45,0)),"não","sim")</f>
        <v>não</v>
      </c>
      <c r="N13" s="53" t="str">
        <f>IF(M13="sim",LOOKUP($H13,'Classificação Diagnóstico'!$G$2:$G$45,'Classificação Diagnóstico'!$H$2:$H$45),"-")</f>
        <v>-</v>
      </c>
      <c r="O13" s="54" t="str">
        <f t="shared" si="1"/>
        <v>não</v>
      </c>
      <c r="P13" s="54" t="str">
        <f t="shared" si="2"/>
        <v>-</v>
      </c>
      <c r="Q13" s="53" t="str">
        <f t="shared" si="3"/>
        <v>-</v>
      </c>
    </row>
    <row r="14" spans="1:17" x14ac:dyDescent="0.25">
      <c r="A14" s="46">
        <v>1</v>
      </c>
      <c r="B14" s="46" t="s">
        <v>479</v>
      </c>
      <c r="C14" s="6">
        <v>4</v>
      </c>
      <c r="D14" s="7" t="s">
        <v>30</v>
      </c>
      <c r="E14" s="7" t="s">
        <v>52</v>
      </c>
      <c r="F14" s="12">
        <v>3</v>
      </c>
      <c r="G14" s="8" t="s">
        <v>232</v>
      </c>
      <c r="H14" s="2" t="str">
        <f t="shared" si="0"/>
        <v>01.04.03</v>
      </c>
      <c r="I14" s="33" t="str">
        <f>IF(ISNA(MATCH($H14,'Classificação PRISB'!$G$2:$G$51,0)),"não","sim")</f>
        <v>sim</v>
      </c>
      <c r="J14" s="53">
        <f>IF(I14="sim",LOOKUP($H14,'Classificação PRISB'!$G$2:$G$51,'Classificação PRISB'!$H$2:$H$51),"-")</f>
        <v>0</v>
      </c>
      <c r="K14" s="33" t="str">
        <f>IF(ISNA(MATCH($H14,'Classificação Outros'!$G$2:$G$19,0)),"não","sim")</f>
        <v>não</v>
      </c>
      <c r="L14" s="53" t="str">
        <f>IF(K14="sim",LOOKUP($H14,'Classificação Outros'!$G$2:$G$19,'Classificação Outros'!$H$2:$H$19),"-")</f>
        <v>-</v>
      </c>
      <c r="M14" s="33" t="str">
        <f>IF(ISNA(MATCH($H14,'Classificação Diagnóstico'!$G$2:$G$45,0)),"não","sim")</f>
        <v>não</v>
      </c>
      <c r="N14" s="53" t="str">
        <f>IF(M14="sim",LOOKUP($H14,'Classificação Diagnóstico'!$G$2:$G$45,'Classificação Diagnóstico'!$H$2:$H$45),"-")</f>
        <v>-</v>
      </c>
      <c r="O14" s="54" t="str">
        <f t="shared" si="1"/>
        <v>sim</v>
      </c>
      <c r="P14" s="54">
        <f t="shared" si="2"/>
        <v>0</v>
      </c>
      <c r="Q14" s="53">
        <f t="shared" si="3"/>
        <v>0</v>
      </c>
    </row>
    <row r="15" spans="1:17" x14ac:dyDescent="0.25">
      <c r="A15" s="6">
        <v>1</v>
      </c>
      <c r="B15" s="6" t="s">
        <v>479</v>
      </c>
      <c r="C15" s="6">
        <v>5</v>
      </c>
      <c r="D15" s="7" t="s">
        <v>29</v>
      </c>
      <c r="E15" s="7" t="s">
        <v>53</v>
      </c>
      <c r="F15" s="7">
        <v>1</v>
      </c>
      <c r="G15" s="8" t="s">
        <v>233</v>
      </c>
      <c r="H15" s="2" t="str">
        <f t="shared" si="0"/>
        <v>01.05.01</v>
      </c>
      <c r="I15" s="33" t="str">
        <f>IF(ISNA(MATCH($H15,'Classificação PRISB'!$G$2:$G$51,0)),"não","sim")</f>
        <v>sim</v>
      </c>
      <c r="J15" s="53">
        <f>IF(I15="sim",LOOKUP($H15,'Classificação PRISB'!$G$2:$G$51,'Classificação PRISB'!$H$2:$H$51),"-")</f>
        <v>0</v>
      </c>
      <c r="K15" s="33" t="str">
        <f>IF(ISNA(MATCH($H15,'Classificação Outros'!$G$2:$G$19,0)),"não","sim")</f>
        <v>não</v>
      </c>
      <c r="L15" s="53" t="str">
        <f>IF(K15="sim",LOOKUP($H15,'Classificação Outros'!$G$2:$G$19,'Classificação Outros'!$H$2:$H$19),"-")</f>
        <v>-</v>
      </c>
      <c r="M15" s="33" t="str">
        <f>IF(ISNA(MATCH($H15,'Classificação Diagnóstico'!$G$2:$G$45,0)),"não","sim")</f>
        <v>não</v>
      </c>
      <c r="N15" s="53" t="str">
        <f>IF(M15="sim",LOOKUP($H15,'Classificação Diagnóstico'!$G$2:$G$45,'Classificação Diagnóstico'!$H$2:$H$45),"-")</f>
        <v>-</v>
      </c>
      <c r="O15" s="54" t="str">
        <f t="shared" si="1"/>
        <v>sim</v>
      </c>
      <c r="P15" s="54">
        <f t="shared" si="2"/>
        <v>0</v>
      </c>
      <c r="Q15" s="53">
        <f t="shared" si="3"/>
        <v>0</v>
      </c>
    </row>
    <row r="16" spans="1:17" x14ac:dyDescent="0.25">
      <c r="A16" s="6">
        <v>1</v>
      </c>
      <c r="B16" s="6" t="s">
        <v>479</v>
      </c>
      <c r="C16" s="6">
        <v>5</v>
      </c>
      <c r="D16" s="7" t="s">
        <v>29</v>
      </c>
      <c r="E16" s="7" t="s">
        <v>53</v>
      </c>
      <c r="F16" s="12">
        <v>2</v>
      </c>
      <c r="G16" s="8" t="s">
        <v>234</v>
      </c>
      <c r="H16" s="2" t="str">
        <f t="shared" si="0"/>
        <v>01.05.02</v>
      </c>
      <c r="I16" s="33" t="str">
        <f>IF(ISNA(MATCH($H16,'Classificação PRISB'!$G$2:$G$51,0)),"não","sim")</f>
        <v>sim</v>
      </c>
      <c r="J16" s="53">
        <f>IF(I16="sim",LOOKUP($H16,'Classificação PRISB'!$G$2:$G$51,'Classificação PRISB'!$H$2:$H$51),"-")</f>
        <v>0.6789625640323117</v>
      </c>
      <c r="K16" s="33" t="str">
        <f>IF(ISNA(MATCH($H16,'Classificação Outros'!$G$2:$G$19,0)),"não","sim")</f>
        <v>não</v>
      </c>
      <c r="L16" s="53" t="str">
        <f>IF(K16="sim",LOOKUP($H16,'Classificação Outros'!$G$2:$G$19,'Classificação Outros'!$H$2:$H$19),"-")</f>
        <v>-</v>
      </c>
      <c r="M16" s="33" t="str">
        <f>IF(ISNA(MATCH($H16,'Classificação Diagnóstico'!$G$2:$G$45,0)),"não","sim")</f>
        <v>não</v>
      </c>
      <c r="N16" s="53" t="str">
        <f>IF(M16="sim",LOOKUP($H16,'Classificação Diagnóstico'!$G$2:$G$45,'Classificação Diagnóstico'!$H$2:$H$45),"-")</f>
        <v>-</v>
      </c>
      <c r="O16" s="54" t="str">
        <f t="shared" si="1"/>
        <v>sim</v>
      </c>
      <c r="P16" s="54">
        <f t="shared" si="2"/>
        <v>0.6789625640323117</v>
      </c>
      <c r="Q16" s="53">
        <f t="shared" si="3"/>
        <v>0.35410200294660388</v>
      </c>
    </row>
    <row r="17" spans="1:17" x14ac:dyDescent="0.25">
      <c r="A17" s="6">
        <v>1</v>
      </c>
      <c r="B17" s="6" t="s">
        <v>479</v>
      </c>
      <c r="C17" s="6">
        <v>5</v>
      </c>
      <c r="D17" s="7" t="s">
        <v>29</v>
      </c>
      <c r="E17" s="7" t="s">
        <v>53</v>
      </c>
      <c r="F17" s="12">
        <v>3</v>
      </c>
      <c r="G17" s="8" t="s">
        <v>235</v>
      </c>
      <c r="H17" s="2" t="str">
        <f t="shared" si="0"/>
        <v>01.05.03</v>
      </c>
      <c r="I17" s="33" t="str">
        <f>IF(ISNA(MATCH($H17,'Classificação PRISB'!$G$2:$G$51,0)),"não","sim")</f>
        <v>não</v>
      </c>
      <c r="J17" s="53" t="str">
        <f>IF(I17="sim",LOOKUP($H17,'Classificação PRISB'!$G$2:$G$51,'Classificação PRISB'!$H$2:$H$51),"-")</f>
        <v>-</v>
      </c>
      <c r="K17" s="33" t="str">
        <f>IF(ISNA(MATCH($H17,'Classificação Outros'!$G$2:$G$19,0)),"não","sim")</f>
        <v>não</v>
      </c>
      <c r="L17" s="53" t="str">
        <f>IF(K17="sim",LOOKUP($H17,'Classificação Outros'!$G$2:$G$19,'Classificação Outros'!$H$2:$H$19),"-")</f>
        <v>-</v>
      </c>
      <c r="M17" s="33" t="str">
        <f>IF(ISNA(MATCH($H17,'Classificação Diagnóstico'!$G$2:$G$45,0)),"não","sim")</f>
        <v>não</v>
      </c>
      <c r="N17" s="53" t="str">
        <f>IF(M17="sim",LOOKUP($H17,'Classificação Diagnóstico'!$G$2:$G$45,'Classificação Diagnóstico'!$H$2:$H$45),"-")</f>
        <v>-</v>
      </c>
      <c r="O17" s="54" t="str">
        <f t="shared" si="1"/>
        <v>não</v>
      </c>
      <c r="P17" s="54" t="str">
        <f t="shared" si="2"/>
        <v>-</v>
      </c>
      <c r="Q17" s="53" t="str">
        <f t="shared" si="3"/>
        <v>-</v>
      </c>
    </row>
    <row r="18" spans="1:17" x14ac:dyDescent="0.25">
      <c r="A18" s="6">
        <v>1</v>
      </c>
      <c r="B18" s="6" t="s">
        <v>479</v>
      </c>
      <c r="C18" s="6">
        <v>5</v>
      </c>
      <c r="D18" s="7" t="s">
        <v>29</v>
      </c>
      <c r="E18" s="7" t="s">
        <v>53</v>
      </c>
      <c r="F18" s="12">
        <v>7</v>
      </c>
      <c r="G18" s="8" t="s">
        <v>236</v>
      </c>
      <c r="H18" s="2" t="str">
        <f t="shared" si="0"/>
        <v>01.05.07</v>
      </c>
      <c r="I18" s="33" t="str">
        <f>IF(ISNA(MATCH($H18,'Classificação PRISB'!$G$2:$G$51,0)),"não","sim")</f>
        <v>não</v>
      </c>
      <c r="J18" s="53" t="str">
        <f>IF(I18="sim",LOOKUP($H18,'Classificação PRISB'!$G$2:$G$51,'Classificação PRISB'!$H$2:$H$51),"-")</f>
        <v>-</v>
      </c>
      <c r="K18" s="33" t="str">
        <f>IF(ISNA(MATCH($H18,'Classificação Outros'!$G$2:$G$19,0)),"não","sim")</f>
        <v>não</v>
      </c>
      <c r="L18" s="53" t="str">
        <f>IF(K18="sim",LOOKUP($H18,'Classificação Outros'!$G$2:$G$19,'Classificação Outros'!$H$2:$H$19),"-")</f>
        <v>-</v>
      </c>
      <c r="M18" s="33" t="str">
        <f>IF(ISNA(MATCH($H18,'Classificação Diagnóstico'!$G$2:$G$45,0)),"não","sim")</f>
        <v>não</v>
      </c>
      <c r="N18" s="53" t="str">
        <f>IF(M18="sim",LOOKUP($H18,'Classificação Diagnóstico'!$G$2:$G$45,'Classificação Diagnóstico'!$H$2:$H$45),"-")</f>
        <v>-</v>
      </c>
      <c r="O18" s="54" t="str">
        <f t="shared" si="1"/>
        <v>não</v>
      </c>
      <c r="P18" s="54" t="str">
        <f t="shared" si="2"/>
        <v>-</v>
      </c>
      <c r="Q18" s="53" t="str">
        <f t="shared" si="3"/>
        <v>-</v>
      </c>
    </row>
    <row r="19" spans="1:17" x14ac:dyDescent="0.25">
      <c r="A19" s="6">
        <v>1</v>
      </c>
      <c r="B19" s="6" t="s">
        <v>479</v>
      </c>
      <c r="C19" s="6">
        <v>6</v>
      </c>
      <c r="D19" s="7" t="s">
        <v>28</v>
      </c>
      <c r="E19" s="7" t="s">
        <v>54</v>
      </c>
      <c r="F19" s="7">
        <v>1</v>
      </c>
      <c r="G19" s="8" t="s">
        <v>237</v>
      </c>
      <c r="H19" s="2" t="str">
        <f t="shared" si="0"/>
        <v>01.06.01</v>
      </c>
      <c r="I19" s="33" t="str">
        <f>IF(ISNA(MATCH($H19,'Classificação PRISB'!$G$2:$G$51,0)),"não","sim")</f>
        <v>não</v>
      </c>
      <c r="J19" s="53" t="str">
        <f>IF(I19="sim",LOOKUP($H19,'Classificação PRISB'!$G$2:$G$51,'Classificação PRISB'!$H$2:$H$51),"-")</f>
        <v>-</v>
      </c>
      <c r="K19" s="33" t="str">
        <f>IF(ISNA(MATCH($H19,'Classificação Outros'!$G$2:$G$19,0)),"não","sim")</f>
        <v>não</v>
      </c>
      <c r="L19" s="53" t="str">
        <f>IF(K19="sim",LOOKUP($H19,'Classificação Outros'!$G$2:$G$19,'Classificação Outros'!$H$2:$H$19),"-")</f>
        <v>-</v>
      </c>
      <c r="M19" s="33" t="str">
        <f>IF(ISNA(MATCH($H19,'Classificação Diagnóstico'!$G$2:$G$45,0)),"não","sim")</f>
        <v>não</v>
      </c>
      <c r="N19" s="53" t="str">
        <f>IF(M19="sim",LOOKUP($H19,'Classificação Diagnóstico'!$G$2:$G$45,'Classificação Diagnóstico'!$H$2:$H$45),"-")</f>
        <v>-</v>
      </c>
      <c r="O19" s="54" t="str">
        <f t="shared" si="1"/>
        <v>não</v>
      </c>
      <c r="P19" s="54" t="str">
        <f t="shared" si="2"/>
        <v>-</v>
      </c>
      <c r="Q19" s="53" t="str">
        <f t="shared" si="3"/>
        <v>-</v>
      </c>
    </row>
    <row r="20" spans="1:17" x14ac:dyDescent="0.25">
      <c r="A20" s="6">
        <v>1</v>
      </c>
      <c r="B20" s="6" t="s">
        <v>479</v>
      </c>
      <c r="C20" s="6">
        <v>6</v>
      </c>
      <c r="D20" s="7" t="s">
        <v>28</v>
      </c>
      <c r="E20" s="7" t="s">
        <v>54</v>
      </c>
      <c r="F20" s="12">
        <v>2</v>
      </c>
      <c r="G20" s="20" t="s">
        <v>238</v>
      </c>
      <c r="H20" s="2" t="str">
        <f t="shared" si="0"/>
        <v>01.06.02</v>
      </c>
      <c r="I20" s="33" t="str">
        <f>IF(ISNA(MATCH($H20,'Classificação PRISB'!$G$2:$G$51,0)),"não","sim")</f>
        <v>não</v>
      </c>
      <c r="J20" s="53" t="str">
        <f>IF(I20="sim",LOOKUP($H20,'Classificação PRISB'!$G$2:$G$51,'Classificação PRISB'!$H$2:$H$51),"-")</f>
        <v>-</v>
      </c>
      <c r="K20" s="33" t="str">
        <f>IF(ISNA(MATCH($H20,'Classificação Outros'!$G$2:$G$19,0)),"não","sim")</f>
        <v>não</v>
      </c>
      <c r="L20" s="53" t="str">
        <f>IF(K20="sim",LOOKUP($H20,'Classificação Outros'!$G$2:$G$19,'Classificação Outros'!$H$2:$H$19),"-")</f>
        <v>-</v>
      </c>
      <c r="M20" s="33" t="str">
        <f>IF(ISNA(MATCH($H20,'Classificação Diagnóstico'!$G$2:$G$45,0)),"não","sim")</f>
        <v>não</v>
      </c>
      <c r="N20" s="53" t="str">
        <f>IF(M20="sim",LOOKUP($H20,'Classificação Diagnóstico'!$G$2:$G$45,'Classificação Diagnóstico'!$H$2:$H$45),"-")</f>
        <v>-</v>
      </c>
      <c r="O20" s="54" t="str">
        <f t="shared" si="1"/>
        <v>não</v>
      </c>
      <c r="P20" s="54" t="str">
        <f t="shared" si="2"/>
        <v>-</v>
      </c>
      <c r="Q20" s="53" t="str">
        <f t="shared" si="3"/>
        <v>-</v>
      </c>
    </row>
    <row r="21" spans="1:17" x14ac:dyDescent="0.25">
      <c r="A21" s="6">
        <v>1</v>
      </c>
      <c r="B21" s="6" t="s">
        <v>479</v>
      </c>
      <c r="C21" s="6">
        <v>6</v>
      </c>
      <c r="D21" s="7" t="s">
        <v>28</v>
      </c>
      <c r="E21" s="7" t="s">
        <v>54</v>
      </c>
      <c r="F21" s="12">
        <v>3</v>
      </c>
      <c r="G21" s="20" t="s">
        <v>239</v>
      </c>
      <c r="H21" s="2" t="str">
        <f t="shared" si="0"/>
        <v>01.06.03</v>
      </c>
      <c r="I21" s="33" t="str">
        <f>IF(ISNA(MATCH($H21,'Classificação PRISB'!$G$2:$G$51,0)),"não","sim")</f>
        <v>não</v>
      </c>
      <c r="J21" s="53" t="str">
        <f>IF(I21="sim",LOOKUP($H21,'Classificação PRISB'!$G$2:$G$51,'Classificação PRISB'!$H$2:$H$51),"-")</f>
        <v>-</v>
      </c>
      <c r="K21" s="33" t="str">
        <f>IF(ISNA(MATCH($H21,'Classificação Outros'!$G$2:$G$19,0)),"não","sim")</f>
        <v>não</v>
      </c>
      <c r="L21" s="53" t="str">
        <f>IF(K21="sim",LOOKUP($H21,'Classificação Outros'!$G$2:$G$19,'Classificação Outros'!$H$2:$H$19),"-")</f>
        <v>-</v>
      </c>
      <c r="M21" s="33" t="str">
        <f>IF(ISNA(MATCH($H21,'Classificação Diagnóstico'!$G$2:$G$45,0)),"não","sim")</f>
        <v>não</v>
      </c>
      <c r="N21" s="53" t="str">
        <f>IF(M21="sim",LOOKUP($H21,'Classificação Diagnóstico'!$G$2:$G$45,'Classificação Diagnóstico'!$H$2:$H$45),"-")</f>
        <v>-</v>
      </c>
      <c r="O21" s="54" t="str">
        <f t="shared" si="1"/>
        <v>não</v>
      </c>
      <c r="P21" s="54" t="str">
        <f t="shared" si="2"/>
        <v>-</v>
      </c>
      <c r="Q21" s="53" t="str">
        <f t="shared" si="3"/>
        <v>-</v>
      </c>
    </row>
    <row r="22" spans="1:17" x14ac:dyDescent="0.25">
      <c r="A22" s="6">
        <v>1</v>
      </c>
      <c r="B22" s="6" t="s">
        <v>479</v>
      </c>
      <c r="C22" s="6">
        <v>6</v>
      </c>
      <c r="D22" s="7" t="s">
        <v>28</v>
      </c>
      <c r="E22" s="7" t="s">
        <v>54</v>
      </c>
      <c r="F22" s="12">
        <v>4</v>
      </c>
      <c r="G22" s="8" t="s">
        <v>240</v>
      </c>
      <c r="H22" s="2" t="str">
        <f t="shared" si="0"/>
        <v>01.06.04</v>
      </c>
      <c r="I22" s="33" t="str">
        <f>IF(ISNA(MATCH($H22,'Classificação PRISB'!$G$2:$G$51,0)),"não","sim")</f>
        <v>sim</v>
      </c>
      <c r="J22" s="53">
        <f>IF(I22="sim",LOOKUP($H22,'Classificação PRISB'!$G$2:$G$51,'Classificação PRISB'!$H$2:$H$51),"-")</f>
        <v>0.20980129188224264</v>
      </c>
      <c r="K22" s="33" t="str">
        <f>IF(ISNA(MATCH($H22,'Classificação Outros'!$G$2:$G$19,0)),"não","sim")</f>
        <v>sim</v>
      </c>
      <c r="L22" s="53">
        <f>IF(K22="sim",LOOKUP($H22,'Classificação Outros'!$G$2:$G$19,'Classificação Outros'!$H$2:$H$19),"-")</f>
        <v>0</v>
      </c>
      <c r="M22" s="33" t="str">
        <f>IF(ISNA(MATCH($H22,'Classificação Diagnóstico'!$G$2:$G$45,0)),"não","sim")</f>
        <v>não</v>
      </c>
      <c r="N22" s="53" t="str">
        <f>IF(M22="sim",LOOKUP($H22,'Classificação Diagnóstico'!$G$2:$G$45,'Classificação Diagnóstico'!$H$2:$H$45),"-")</f>
        <v>-</v>
      </c>
      <c r="O22" s="54" t="str">
        <f t="shared" si="1"/>
        <v>sim</v>
      </c>
      <c r="P22" s="54">
        <f t="shared" si="2"/>
        <v>0.20980129188224264</v>
      </c>
      <c r="Q22" s="53">
        <f t="shared" si="3"/>
        <v>0.1094184887530142</v>
      </c>
    </row>
    <row r="23" spans="1:17" x14ac:dyDescent="0.25">
      <c r="A23" s="6">
        <v>1</v>
      </c>
      <c r="B23" s="6" t="s">
        <v>479</v>
      </c>
      <c r="C23" s="6">
        <v>7</v>
      </c>
      <c r="D23" s="7" t="s">
        <v>27</v>
      </c>
      <c r="E23" s="7" t="s">
        <v>55</v>
      </c>
      <c r="F23" s="7">
        <v>1</v>
      </c>
      <c r="G23" s="8" t="s">
        <v>241</v>
      </c>
      <c r="H23" s="2" t="str">
        <f t="shared" si="0"/>
        <v>01.07.01</v>
      </c>
      <c r="I23" s="33" t="str">
        <f>IF(ISNA(MATCH($H23,'Classificação PRISB'!$G$2:$G$51,0)),"não","sim")</f>
        <v>não</v>
      </c>
      <c r="J23" s="53" t="str">
        <f>IF(I23="sim",LOOKUP($H23,'Classificação PRISB'!$G$2:$G$51,'Classificação PRISB'!$H$2:$H$51),"-")</f>
        <v>-</v>
      </c>
      <c r="K23" s="33" t="str">
        <f>IF(ISNA(MATCH($H23,'Classificação Outros'!$G$2:$G$19,0)),"não","sim")</f>
        <v>não</v>
      </c>
      <c r="L23" s="53" t="str">
        <f>IF(K23="sim",LOOKUP($H23,'Classificação Outros'!$G$2:$G$19,'Classificação Outros'!$H$2:$H$19),"-")</f>
        <v>-</v>
      </c>
      <c r="M23" s="33" t="str">
        <f>IF(ISNA(MATCH($H23,'Classificação Diagnóstico'!$G$2:$G$45,0)),"não","sim")</f>
        <v>não</v>
      </c>
      <c r="N23" s="53" t="str">
        <f>IF(M23="sim",LOOKUP($H23,'Classificação Diagnóstico'!$G$2:$G$45,'Classificação Diagnóstico'!$H$2:$H$45),"-")</f>
        <v>-</v>
      </c>
      <c r="O23" s="54" t="str">
        <f t="shared" si="1"/>
        <v>não</v>
      </c>
      <c r="P23" s="54" t="str">
        <f t="shared" si="2"/>
        <v>-</v>
      </c>
      <c r="Q23" s="53" t="str">
        <f t="shared" si="3"/>
        <v>-</v>
      </c>
    </row>
    <row r="24" spans="1:17" x14ac:dyDescent="0.25">
      <c r="A24" s="6">
        <v>1</v>
      </c>
      <c r="B24" s="6" t="s">
        <v>479</v>
      </c>
      <c r="C24" s="6">
        <v>7</v>
      </c>
      <c r="D24" s="7" t="s">
        <v>27</v>
      </c>
      <c r="E24" s="7" t="s">
        <v>55</v>
      </c>
      <c r="F24" s="12">
        <v>2</v>
      </c>
      <c r="G24" s="8" t="s">
        <v>242</v>
      </c>
      <c r="H24" s="2" t="str">
        <f t="shared" si="0"/>
        <v>01.07.02</v>
      </c>
      <c r="I24" s="33" t="str">
        <f>IF(ISNA(MATCH($H24,'Classificação PRISB'!$G$2:$G$51,0)),"não","sim")</f>
        <v>sim</v>
      </c>
      <c r="J24" s="53">
        <f>IF(I24="sim",LOOKUP($H24,'Classificação PRISB'!$G$2:$G$51,'Classificação PRISB'!$H$2:$H$51),"-")</f>
        <v>0.41960258376448528</v>
      </c>
      <c r="K24" s="33" t="str">
        <f>IF(ISNA(MATCH($H24,'Classificação Outros'!$G$2:$G$19,0)),"não","sim")</f>
        <v>não</v>
      </c>
      <c r="L24" s="53" t="str">
        <f>IF(K24="sim",LOOKUP($H24,'Classificação Outros'!$G$2:$G$19,'Classificação Outros'!$H$2:$H$19),"-")</f>
        <v>-</v>
      </c>
      <c r="M24" s="33" t="str">
        <f>IF(ISNA(MATCH($H24,'Classificação Diagnóstico'!$G$2:$G$45,0)),"não","sim")</f>
        <v>não</v>
      </c>
      <c r="N24" s="53" t="str">
        <f>IF(M24="sim",LOOKUP($H24,'Classificação Diagnóstico'!$G$2:$G$45,'Classificação Diagnóstico'!$H$2:$H$45),"-")</f>
        <v>-</v>
      </c>
      <c r="O24" s="54" t="str">
        <f t="shared" si="1"/>
        <v>sim</v>
      </c>
      <c r="P24" s="54">
        <f t="shared" si="2"/>
        <v>0.41960258376448528</v>
      </c>
      <c r="Q24" s="53">
        <f t="shared" si="3"/>
        <v>0.2188369775060284</v>
      </c>
    </row>
    <row r="25" spans="1:17" x14ac:dyDescent="0.25">
      <c r="A25" s="6">
        <v>1</v>
      </c>
      <c r="B25" s="6" t="s">
        <v>479</v>
      </c>
      <c r="C25" s="6">
        <v>8</v>
      </c>
      <c r="D25" s="7" t="s">
        <v>26</v>
      </c>
      <c r="E25" s="7" t="s">
        <v>57</v>
      </c>
      <c r="F25" s="7">
        <v>1</v>
      </c>
      <c r="G25" s="8" t="s">
        <v>243</v>
      </c>
      <c r="H25" s="2" t="str">
        <f t="shared" si="0"/>
        <v>01.08.01</v>
      </c>
      <c r="I25" s="33" t="str">
        <f>IF(ISNA(MATCH($H25,'Classificação PRISB'!$G$2:$G$51,0)),"não","sim")</f>
        <v>sim</v>
      </c>
      <c r="J25" s="53">
        <f>IF(I25="sim",LOOKUP($H25,'Classificação PRISB'!$G$2:$G$51,'Classificação PRISB'!$H$2:$H$51),"-")</f>
        <v>0.43972321460613528</v>
      </c>
      <c r="K25" s="33" t="str">
        <f>IF(ISNA(MATCH($H25,'Classificação Outros'!$G$2:$G$19,0)),"não","sim")</f>
        <v>não</v>
      </c>
      <c r="L25" s="53" t="str">
        <f>IF(K25="sim",LOOKUP($H25,'Classificação Outros'!$G$2:$G$19,'Classificação Outros'!$H$2:$H$19),"-")</f>
        <v>-</v>
      </c>
      <c r="M25" s="33" t="str">
        <f>IF(ISNA(MATCH($H25,'Classificação Diagnóstico'!$G$2:$G$45,0)),"não","sim")</f>
        <v>não</v>
      </c>
      <c r="N25" s="53" t="str">
        <f>IF(M25="sim",LOOKUP($H25,'Classificação Diagnóstico'!$G$2:$G$45,'Classificação Diagnóstico'!$H$2:$H$45),"-")</f>
        <v>-</v>
      </c>
      <c r="O25" s="54" t="str">
        <f t="shared" si="1"/>
        <v>sim</v>
      </c>
      <c r="P25" s="54">
        <f t="shared" si="2"/>
        <v>0.43972321460613528</v>
      </c>
      <c r="Q25" s="53">
        <f t="shared" si="3"/>
        <v>0.2293305688452387</v>
      </c>
    </row>
    <row r="26" spans="1:17" x14ac:dyDescent="0.25">
      <c r="A26" s="6">
        <v>1</v>
      </c>
      <c r="B26" s="6" t="s">
        <v>479</v>
      </c>
      <c r="C26" s="6">
        <v>9</v>
      </c>
      <c r="D26" s="7" t="s">
        <v>56</v>
      </c>
      <c r="E26" s="7" t="s">
        <v>59</v>
      </c>
      <c r="F26" s="7">
        <v>1</v>
      </c>
      <c r="G26" s="8" t="s">
        <v>244</v>
      </c>
      <c r="H26" s="2" t="str">
        <f t="shared" si="0"/>
        <v>01.09.01</v>
      </c>
      <c r="I26" s="33" t="str">
        <f>IF(ISNA(MATCH($H26,'Classificação PRISB'!$G$2:$G$51,0)),"não","sim")</f>
        <v>não</v>
      </c>
      <c r="J26" s="53" t="str">
        <f>IF(I26="sim",LOOKUP($H26,'Classificação PRISB'!$G$2:$G$51,'Classificação PRISB'!$H$2:$H$51),"-")</f>
        <v>-</v>
      </c>
      <c r="K26" s="33" t="str">
        <f>IF(ISNA(MATCH($H26,'Classificação Outros'!$G$2:$G$19,0)),"não","sim")</f>
        <v>não</v>
      </c>
      <c r="L26" s="53" t="str">
        <f>IF(K26="sim",LOOKUP($H26,'Classificação Outros'!$G$2:$G$19,'Classificação Outros'!$H$2:$H$19),"-")</f>
        <v>-</v>
      </c>
      <c r="M26" s="33" t="str">
        <f>IF(ISNA(MATCH($H26,'Classificação Diagnóstico'!$G$2:$G$45,0)),"não","sim")</f>
        <v>não</v>
      </c>
      <c r="N26" s="53" t="str">
        <f>IF(M26="sim",LOOKUP($H26,'Classificação Diagnóstico'!$G$2:$G$45,'Classificação Diagnóstico'!$H$2:$H$45),"-")</f>
        <v>-</v>
      </c>
      <c r="O26" s="54" t="str">
        <f t="shared" si="1"/>
        <v>não</v>
      </c>
      <c r="P26" s="54" t="str">
        <f t="shared" si="2"/>
        <v>-</v>
      </c>
      <c r="Q26" s="53" t="str">
        <f t="shared" si="3"/>
        <v>-</v>
      </c>
    </row>
    <row r="27" spans="1:17" x14ac:dyDescent="0.25">
      <c r="A27" s="6">
        <v>1</v>
      </c>
      <c r="B27" s="6" t="s">
        <v>479</v>
      </c>
      <c r="C27" s="6">
        <v>10</v>
      </c>
      <c r="D27" s="7" t="s">
        <v>58</v>
      </c>
      <c r="E27" s="7" t="s">
        <v>61</v>
      </c>
      <c r="F27" s="7">
        <v>1</v>
      </c>
      <c r="G27" s="8" t="s">
        <v>245</v>
      </c>
      <c r="H27" s="2" t="str">
        <f t="shared" si="0"/>
        <v>01.10.01</v>
      </c>
      <c r="I27" s="33" t="str">
        <f>IF(ISNA(MATCH($H27,'Classificação PRISB'!$G$2:$G$51,0)),"não","sim")</f>
        <v>não</v>
      </c>
      <c r="J27" s="53" t="str">
        <f>IF(I27="sim",LOOKUP($H27,'Classificação PRISB'!$G$2:$G$51,'Classificação PRISB'!$H$2:$H$51),"-")</f>
        <v>-</v>
      </c>
      <c r="K27" s="33" t="str">
        <f>IF(ISNA(MATCH($H27,'Classificação Outros'!$G$2:$G$19,0)),"não","sim")</f>
        <v>não</v>
      </c>
      <c r="L27" s="53" t="str">
        <f>IF(K27="sim",LOOKUP($H27,'Classificação Outros'!$G$2:$G$19,'Classificação Outros'!$H$2:$H$19),"-")</f>
        <v>-</v>
      </c>
      <c r="M27" s="33" t="str">
        <f>IF(ISNA(MATCH($H27,'Classificação Diagnóstico'!$G$2:$G$45,0)),"não","sim")</f>
        <v>não</v>
      </c>
      <c r="N27" s="53" t="str">
        <f>IF(M27="sim",LOOKUP($H27,'Classificação Diagnóstico'!$G$2:$G$45,'Classificação Diagnóstico'!$H$2:$H$45),"-")</f>
        <v>-</v>
      </c>
      <c r="O27" s="54" t="str">
        <f t="shared" si="1"/>
        <v>não</v>
      </c>
      <c r="P27" s="54" t="str">
        <f t="shared" si="2"/>
        <v>-</v>
      </c>
      <c r="Q27" s="53" t="str">
        <f t="shared" si="3"/>
        <v>-</v>
      </c>
    </row>
    <row r="28" spans="1:17" x14ac:dyDescent="0.25">
      <c r="A28" s="6">
        <v>1</v>
      </c>
      <c r="B28" s="6" t="s">
        <v>479</v>
      </c>
      <c r="C28" s="6">
        <v>10</v>
      </c>
      <c r="D28" s="7" t="s">
        <v>58</v>
      </c>
      <c r="E28" s="7" t="s">
        <v>61</v>
      </c>
      <c r="F28" s="12">
        <v>2</v>
      </c>
      <c r="G28" s="8" t="s">
        <v>246</v>
      </c>
      <c r="H28" s="2" t="str">
        <f t="shared" si="0"/>
        <v>01.10.02</v>
      </c>
      <c r="I28" s="33" t="str">
        <f>IF(ISNA(MATCH($H28,'Classificação PRISB'!$G$2:$G$51,0)),"não","sim")</f>
        <v>não</v>
      </c>
      <c r="J28" s="53" t="str">
        <f>IF(I28="sim",LOOKUP($H28,'Classificação PRISB'!$G$2:$G$51,'Classificação PRISB'!$H$2:$H$51),"-")</f>
        <v>-</v>
      </c>
      <c r="K28" s="33" t="str">
        <f>IF(ISNA(MATCH($H28,'Classificação Outros'!$G$2:$G$19,0)),"não","sim")</f>
        <v>não</v>
      </c>
      <c r="L28" s="53" t="str">
        <f>IF(K28="sim",LOOKUP($H28,'Classificação Outros'!$G$2:$G$19,'Classificação Outros'!$H$2:$H$19),"-")</f>
        <v>-</v>
      </c>
      <c r="M28" s="33" t="str">
        <f>IF(ISNA(MATCH($H28,'Classificação Diagnóstico'!$G$2:$G$45,0)),"não","sim")</f>
        <v>não</v>
      </c>
      <c r="N28" s="53" t="str">
        <f>IF(M28="sim",LOOKUP($H28,'Classificação Diagnóstico'!$G$2:$G$45,'Classificação Diagnóstico'!$H$2:$H$45),"-")</f>
        <v>-</v>
      </c>
      <c r="O28" s="54" t="str">
        <f t="shared" si="1"/>
        <v>não</v>
      </c>
      <c r="P28" s="54" t="str">
        <f t="shared" si="2"/>
        <v>-</v>
      </c>
      <c r="Q28" s="53" t="str">
        <f t="shared" si="3"/>
        <v>-</v>
      </c>
    </row>
    <row r="29" spans="1:17" x14ac:dyDescent="0.25">
      <c r="A29" s="6">
        <v>1</v>
      </c>
      <c r="B29" s="6" t="s">
        <v>479</v>
      </c>
      <c r="C29" s="6">
        <v>11</v>
      </c>
      <c r="D29" s="7" t="s">
        <v>60</v>
      </c>
      <c r="E29" s="7" t="s">
        <v>63</v>
      </c>
      <c r="F29" s="7">
        <v>1</v>
      </c>
      <c r="G29" s="8" t="s">
        <v>247</v>
      </c>
      <c r="H29" s="2" t="str">
        <f t="shared" si="0"/>
        <v>01.11.01</v>
      </c>
      <c r="I29" s="33" t="str">
        <f>IF(ISNA(MATCH($H29,'Classificação PRISB'!$G$2:$G$51,0)),"não","sim")</f>
        <v>não</v>
      </c>
      <c r="J29" s="53" t="str">
        <f>IF(I29="sim",LOOKUP($H29,'Classificação PRISB'!$G$2:$G$51,'Classificação PRISB'!$H$2:$H$51),"-")</f>
        <v>-</v>
      </c>
      <c r="K29" s="33" t="str">
        <f>IF(ISNA(MATCH($H29,'Classificação Outros'!$G$2:$G$19,0)),"não","sim")</f>
        <v>não</v>
      </c>
      <c r="L29" s="53" t="str">
        <f>IF(K29="sim",LOOKUP($H29,'Classificação Outros'!$G$2:$G$19,'Classificação Outros'!$H$2:$H$19),"-")</f>
        <v>-</v>
      </c>
      <c r="M29" s="33" t="str">
        <f>IF(ISNA(MATCH($H29,'Classificação Diagnóstico'!$G$2:$G$45,0)),"não","sim")</f>
        <v>não</v>
      </c>
      <c r="N29" s="53" t="str">
        <f>IF(M29="sim",LOOKUP($H29,'Classificação Diagnóstico'!$G$2:$G$45,'Classificação Diagnóstico'!$H$2:$H$45),"-")</f>
        <v>-</v>
      </c>
      <c r="O29" s="54" t="str">
        <f t="shared" si="1"/>
        <v>não</v>
      </c>
      <c r="P29" s="54" t="str">
        <f t="shared" si="2"/>
        <v>-</v>
      </c>
      <c r="Q29" s="53" t="str">
        <f t="shared" si="3"/>
        <v>-</v>
      </c>
    </row>
    <row r="30" spans="1:17" x14ac:dyDescent="0.25">
      <c r="A30" s="6">
        <v>1</v>
      </c>
      <c r="B30" s="6" t="s">
        <v>479</v>
      </c>
      <c r="C30" s="6">
        <v>12</v>
      </c>
      <c r="D30" s="9" t="s">
        <v>62</v>
      </c>
      <c r="E30" s="9" t="s">
        <v>65</v>
      </c>
      <c r="F30" s="7">
        <v>1</v>
      </c>
      <c r="G30" s="10" t="s">
        <v>248</v>
      </c>
      <c r="H30" s="2" t="str">
        <f t="shared" si="0"/>
        <v>01.12.01</v>
      </c>
      <c r="I30" s="33" t="str">
        <f>IF(ISNA(MATCH($H30,'Classificação PRISB'!$G$2:$G$51,0)),"não","sim")</f>
        <v>não</v>
      </c>
      <c r="J30" s="53" t="str">
        <f>IF(I30="sim",LOOKUP($H30,'Classificação PRISB'!$G$2:$G$51,'Classificação PRISB'!$H$2:$H$51),"-")</f>
        <v>-</v>
      </c>
      <c r="K30" s="33" t="str">
        <f>IF(ISNA(MATCH($H30,'Classificação Outros'!$G$2:$G$19,0)),"não","sim")</f>
        <v>não</v>
      </c>
      <c r="L30" s="53" t="str">
        <f>IF(K30="sim",LOOKUP($H30,'Classificação Outros'!$G$2:$G$19,'Classificação Outros'!$H$2:$H$19),"-")</f>
        <v>-</v>
      </c>
      <c r="M30" s="33" t="str">
        <f>IF(ISNA(MATCH($H30,'Classificação Diagnóstico'!$G$2:$G$45,0)),"não","sim")</f>
        <v>não</v>
      </c>
      <c r="N30" s="53" t="str">
        <f>IF(M30="sim",LOOKUP($H30,'Classificação Diagnóstico'!$G$2:$G$45,'Classificação Diagnóstico'!$H$2:$H$45),"-")</f>
        <v>-</v>
      </c>
      <c r="O30" s="54" t="str">
        <f t="shared" si="1"/>
        <v>não</v>
      </c>
      <c r="P30" s="54" t="str">
        <f t="shared" si="2"/>
        <v>-</v>
      </c>
      <c r="Q30" s="53" t="str">
        <f t="shared" si="3"/>
        <v>-</v>
      </c>
    </row>
    <row r="31" spans="1:17" x14ac:dyDescent="0.25">
      <c r="A31" s="6">
        <v>1</v>
      </c>
      <c r="B31" s="6" t="s">
        <v>479</v>
      </c>
      <c r="C31" s="6">
        <v>13</v>
      </c>
      <c r="D31" s="9" t="s">
        <v>64</v>
      </c>
      <c r="E31" s="9" t="s">
        <v>66</v>
      </c>
      <c r="F31" s="7">
        <v>1</v>
      </c>
      <c r="G31" s="10" t="s">
        <v>249</v>
      </c>
      <c r="H31" s="2" t="str">
        <f t="shared" si="0"/>
        <v>01.13.01</v>
      </c>
      <c r="I31" s="33" t="str">
        <f>IF(ISNA(MATCH($H31,'Classificação PRISB'!$G$2:$G$51,0)),"não","sim")</f>
        <v>não</v>
      </c>
      <c r="J31" s="53" t="str">
        <f>IF(I31="sim",LOOKUP($H31,'Classificação PRISB'!$G$2:$G$51,'Classificação PRISB'!$H$2:$H$51),"-")</f>
        <v>-</v>
      </c>
      <c r="K31" s="33" t="str">
        <f>IF(ISNA(MATCH($H31,'Classificação Outros'!$G$2:$G$19,0)),"não","sim")</f>
        <v>não</v>
      </c>
      <c r="L31" s="53" t="str">
        <f>IF(K31="sim",LOOKUP($H31,'Classificação Outros'!$G$2:$G$19,'Classificação Outros'!$H$2:$H$19),"-")</f>
        <v>-</v>
      </c>
      <c r="M31" s="33" t="str">
        <f>IF(ISNA(MATCH($H31,'Classificação Diagnóstico'!$G$2:$G$45,0)),"não","sim")</f>
        <v>sim</v>
      </c>
      <c r="N31" s="53">
        <f>IF(M31="sim",LOOKUP($H31,'Classificação Diagnóstico'!$G$2:$G$45,'Classificação Diagnóstico'!$H$2:$H$45),"-")</f>
        <v>1</v>
      </c>
      <c r="O31" s="54" t="str">
        <f t="shared" si="1"/>
        <v>sim</v>
      </c>
      <c r="P31" s="54">
        <f t="shared" si="2"/>
        <v>1</v>
      </c>
      <c r="Q31" s="53">
        <f t="shared" si="3"/>
        <v>0.52153391321550424</v>
      </c>
    </row>
    <row r="32" spans="1:17" x14ac:dyDescent="0.25">
      <c r="A32" s="6">
        <v>1</v>
      </c>
      <c r="B32" s="6" t="s">
        <v>479</v>
      </c>
      <c r="C32" s="6">
        <v>13</v>
      </c>
      <c r="D32" s="9" t="s">
        <v>64</v>
      </c>
      <c r="E32" s="9" t="s">
        <v>66</v>
      </c>
      <c r="F32" s="12">
        <v>2</v>
      </c>
      <c r="G32" s="10" t="s">
        <v>250</v>
      </c>
      <c r="H32" s="2" t="str">
        <f t="shared" si="0"/>
        <v>01.13.02</v>
      </c>
      <c r="I32" s="33" t="str">
        <f>IF(ISNA(MATCH($H32,'Classificação PRISB'!$G$2:$G$51,0)),"não","sim")</f>
        <v>não</v>
      </c>
      <c r="J32" s="53" t="str">
        <f>IF(I32="sim",LOOKUP($H32,'Classificação PRISB'!$G$2:$G$51,'Classificação PRISB'!$H$2:$H$51),"-")</f>
        <v>-</v>
      </c>
      <c r="K32" s="33" t="str">
        <f>IF(ISNA(MATCH($H32,'Classificação Outros'!$G$2:$G$19,0)),"não","sim")</f>
        <v>não</v>
      </c>
      <c r="L32" s="53" t="str">
        <f>IF(K32="sim",LOOKUP($H32,'Classificação Outros'!$G$2:$G$19,'Classificação Outros'!$H$2:$H$19),"-")</f>
        <v>-</v>
      </c>
      <c r="M32" s="33" t="str">
        <f>IF(ISNA(MATCH($H32,'Classificação Diagnóstico'!$G$2:$G$45,0)),"não","sim")</f>
        <v>sim</v>
      </c>
      <c r="N32" s="53">
        <f>IF(M32="sim",LOOKUP($H32,'Classificação Diagnóstico'!$G$2:$G$45,'Classificação Diagnóstico'!$H$2:$H$45),"-")</f>
        <v>1</v>
      </c>
      <c r="O32" s="54" t="str">
        <f t="shared" si="1"/>
        <v>sim</v>
      </c>
      <c r="P32" s="54">
        <f t="shared" si="2"/>
        <v>1</v>
      </c>
      <c r="Q32" s="53">
        <f t="shared" si="3"/>
        <v>0.52153391321550424</v>
      </c>
    </row>
    <row r="33" spans="1:17" x14ac:dyDescent="0.25">
      <c r="A33" s="6">
        <v>2</v>
      </c>
      <c r="B33" s="6" t="s">
        <v>480</v>
      </c>
      <c r="C33" s="6">
        <v>1</v>
      </c>
      <c r="D33" s="7" t="s">
        <v>25</v>
      </c>
      <c r="E33" s="7" t="s">
        <v>67</v>
      </c>
      <c r="F33" s="7">
        <v>1</v>
      </c>
      <c r="G33" s="8" t="s">
        <v>251</v>
      </c>
      <c r="H33" s="2" t="str">
        <f t="shared" si="0"/>
        <v>02.01.01</v>
      </c>
      <c r="I33" s="33" t="str">
        <f>IF(ISNA(MATCH($H33,'Classificação PRISB'!$G$2:$G$51,0)),"não","sim")</f>
        <v>sim</v>
      </c>
      <c r="J33" s="53">
        <f>IF(I33="sim",LOOKUP($H33,'Classificação PRISB'!$G$2:$G$51,'Classificação PRISB'!$H$2:$H$51),"-")</f>
        <v>0.41960258376448528</v>
      </c>
      <c r="K33" s="33" t="str">
        <f>IF(ISNA(MATCH($H33,'Classificação Outros'!$G$2:$G$19,0)),"não","sim")</f>
        <v>não</v>
      </c>
      <c r="L33" s="53" t="str">
        <f>IF(K33="sim",LOOKUP($H33,'Classificação Outros'!$G$2:$G$19,'Classificação Outros'!$H$2:$H$19),"-")</f>
        <v>-</v>
      </c>
      <c r="M33" s="33" t="str">
        <f>IF(ISNA(MATCH($H33,'Classificação Diagnóstico'!$G$2:$G$45,0)),"não","sim")</f>
        <v>não</v>
      </c>
      <c r="N33" s="53" t="str">
        <f>IF(M33="sim",LOOKUP($H33,'Classificação Diagnóstico'!$G$2:$G$45,'Classificação Diagnóstico'!$H$2:$H$45),"-")</f>
        <v>-</v>
      </c>
      <c r="O33" s="54" t="str">
        <f t="shared" si="1"/>
        <v>sim</v>
      </c>
      <c r="P33" s="54">
        <f t="shared" si="2"/>
        <v>0.41960258376448528</v>
      </c>
      <c r="Q33" s="53">
        <f t="shared" si="3"/>
        <v>0.2188369775060284</v>
      </c>
    </row>
    <row r="34" spans="1:17" x14ac:dyDescent="0.25">
      <c r="A34" s="6">
        <v>2</v>
      </c>
      <c r="B34" s="6" t="s">
        <v>480</v>
      </c>
      <c r="C34" s="6">
        <v>1</v>
      </c>
      <c r="D34" s="7" t="s">
        <v>25</v>
      </c>
      <c r="E34" s="7" t="s">
        <v>67</v>
      </c>
      <c r="F34" s="12">
        <v>2</v>
      </c>
      <c r="G34" s="8" t="s">
        <v>252</v>
      </c>
      <c r="H34" s="2" t="str">
        <f t="shared" si="0"/>
        <v>02.01.02</v>
      </c>
      <c r="I34" s="33" t="str">
        <f>IF(ISNA(MATCH($H34,'Classificação PRISB'!$G$2:$G$51,0)),"não","sim")</f>
        <v>sim</v>
      </c>
      <c r="J34" s="53">
        <f>IF(I34="sim",LOOKUP($H34,'Classificação PRISB'!$G$2:$G$51,'Classificação PRISB'!$H$2:$H$51),"-")</f>
        <v>0.50397910419865</v>
      </c>
      <c r="K34" s="33" t="str">
        <f>IF(ISNA(MATCH($H34,'Classificação Outros'!$G$2:$G$19,0)),"não","sim")</f>
        <v>não</v>
      </c>
      <c r="L34" s="53" t="str">
        <f>IF(K34="sim",LOOKUP($H34,'Classificação Outros'!$G$2:$G$19,'Classificação Outros'!$H$2:$H$19),"-")</f>
        <v>-</v>
      </c>
      <c r="M34" s="33" t="str">
        <f>IF(ISNA(MATCH($H34,'Classificação Diagnóstico'!$G$2:$G$45,0)),"não","sim")</f>
        <v>não</v>
      </c>
      <c r="N34" s="53" t="str">
        <f>IF(M34="sim",LOOKUP($H34,'Classificação Diagnóstico'!$G$2:$G$45,'Classificação Diagnóstico'!$H$2:$H$45),"-")</f>
        <v>-</v>
      </c>
      <c r="O34" s="54" t="str">
        <f t="shared" si="1"/>
        <v>sim</v>
      </c>
      <c r="P34" s="54">
        <f t="shared" si="2"/>
        <v>0.50397910419865</v>
      </c>
      <c r="Q34" s="53">
        <f t="shared" si="3"/>
        <v>0.26284219439156625</v>
      </c>
    </row>
    <row r="35" spans="1:17" x14ac:dyDescent="0.25">
      <c r="A35" s="6">
        <v>2</v>
      </c>
      <c r="B35" s="6" t="s">
        <v>480</v>
      </c>
      <c r="C35" s="6">
        <v>1</v>
      </c>
      <c r="D35" s="7" t="s">
        <v>25</v>
      </c>
      <c r="E35" s="7" t="s">
        <v>67</v>
      </c>
      <c r="F35" s="12">
        <v>3</v>
      </c>
      <c r="G35" s="8" t="s">
        <v>253</v>
      </c>
      <c r="H35" s="2" t="str">
        <f t="shared" si="0"/>
        <v>02.01.03</v>
      </c>
      <c r="I35" s="33" t="str">
        <f>IF(ISNA(MATCH($H35,'Classificação PRISB'!$G$2:$G$51,0)),"não","sim")</f>
        <v>sim</v>
      </c>
      <c r="J35" s="53">
        <f>IF(I35="sim",LOOKUP($H35,'Classificação PRISB'!$G$2:$G$51,'Classificação PRISB'!$H$2:$H$51),"-")</f>
        <v>0.43972321460613528</v>
      </c>
      <c r="K35" s="33" t="str">
        <f>IF(ISNA(MATCH($H35,'Classificação Outros'!$G$2:$G$19,0)),"não","sim")</f>
        <v>não</v>
      </c>
      <c r="L35" s="53" t="str">
        <f>IF(K35="sim",LOOKUP($H35,'Classificação Outros'!$G$2:$G$19,'Classificação Outros'!$H$2:$H$19),"-")</f>
        <v>-</v>
      </c>
      <c r="M35" s="33" t="str">
        <f>IF(ISNA(MATCH($H35,'Classificação Diagnóstico'!$G$2:$G$45,0)),"não","sim")</f>
        <v>não</v>
      </c>
      <c r="N35" s="53" t="str">
        <f>IF(M35="sim",LOOKUP($H35,'Classificação Diagnóstico'!$G$2:$G$45,'Classificação Diagnóstico'!$H$2:$H$45),"-")</f>
        <v>-</v>
      </c>
      <c r="O35" s="54" t="str">
        <f t="shared" si="1"/>
        <v>sim</v>
      </c>
      <c r="P35" s="54">
        <f t="shared" si="2"/>
        <v>0.43972321460613528</v>
      </c>
      <c r="Q35" s="53">
        <f t="shared" si="3"/>
        <v>0.2293305688452387</v>
      </c>
    </row>
    <row r="36" spans="1:17" x14ac:dyDescent="0.25">
      <c r="A36" s="6">
        <v>2</v>
      </c>
      <c r="B36" s="6" t="s">
        <v>480</v>
      </c>
      <c r="C36" s="6">
        <v>1</v>
      </c>
      <c r="D36" s="7" t="s">
        <v>25</v>
      </c>
      <c r="E36" s="7" t="s">
        <v>67</v>
      </c>
      <c r="F36" s="12">
        <v>4</v>
      </c>
      <c r="G36" s="35" t="s">
        <v>254</v>
      </c>
      <c r="H36" s="2" t="str">
        <f t="shared" si="0"/>
        <v>02.01.04</v>
      </c>
      <c r="I36" s="33" t="str">
        <f>IF(ISNA(MATCH($H36,'Classificação PRISB'!$G$2:$G$51,0)),"não","sim")</f>
        <v>sim</v>
      </c>
      <c r="J36" s="53">
        <f>IF(I36="sim",LOOKUP($H36,'Classificação PRISB'!$G$2:$G$51,'Classificação PRISB'!$H$2:$H$51),"-")</f>
        <v>0.39710963215871026</v>
      </c>
      <c r="K36" s="33" t="str">
        <f>IF(ISNA(MATCH($H36,'Classificação Outros'!$G$2:$G$19,0)),"não","sim")</f>
        <v>não</v>
      </c>
      <c r="L36" s="53" t="str">
        <f>IF(K36="sim",LOOKUP($H36,'Classificação Outros'!$G$2:$G$19,'Classificação Outros'!$H$2:$H$19),"-")</f>
        <v>-</v>
      </c>
      <c r="M36" s="33" t="str">
        <f>IF(ISNA(MATCH($H36,'Classificação Diagnóstico'!$G$2:$G$45,0)),"não","sim")</f>
        <v>não</v>
      </c>
      <c r="N36" s="53" t="str">
        <f>IF(M36="sim",LOOKUP($H36,'Classificação Diagnóstico'!$G$2:$G$45,'Classificação Diagnóstico'!$H$2:$H$45),"-")</f>
        <v>-</v>
      </c>
      <c r="O36" s="54" t="str">
        <f t="shared" si="1"/>
        <v>sim</v>
      </c>
      <c r="P36" s="54">
        <f t="shared" si="2"/>
        <v>0.39710963215871026</v>
      </c>
      <c r="Q36" s="53">
        <f t="shared" si="3"/>
        <v>0.20710614043530159</v>
      </c>
    </row>
    <row r="37" spans="1:17" x14ac:dyDescent="0.25">
      <c r="A37" s="6">
        <v>2</v>
      </c>
      <c r="B37" s="6" t="s">
        <v>480</v>
      </c>
      <c r="C37" s="6">
        <v>2</v>
      </c>
      <c r="D37" s="7" t="s">
        <v>42</v>
      </c>
      <c r="E37" s="7" t="s">
        <v>68</v>
      </c>
      <c r="F37" s="7">
        <v>1</v>
      </c>
      <c r="G37" s="8" t="s">
        <v>255</v>
      </c>
      <c r="H37" s="2" t="str">
        <f t="shared" si="0"/>
        <v>02.02.01</v>
      </c>
      <c r="I37" s="33" t="str">
        <f>IF(ISNA(MATCH($H37,'Classificação PRISB'!$G$2:$G$51,0)),"não","sim")</f>
        <v>não</v>
      </c>
      <c r="J37" s="53" t="str">
        <f>IF(I37="sim",LOOKUP($H37,'Classificação PRISB'!$G$2:$G$51,'Classificação PRISB'!$H$2:$H$51),"-")</f>
        <v>-</v>
      </c>
      <c r="K37" s="33" t="str">
        <f>IF(ISNA(MATCH($H37,'Classificação Outros'!$G$2:$G$19,0)),"não","sim")</f>
        <v>não</v>
      </c>
      <c r="L37" s="53" t="str">
        <f>IF(K37="sim",LOOKUP($H37,'Classificação Outros'!$G$2:$G$19,'Classificação Outros'!$H$2:$H$19),"-")</f>
        <v>-</v>
      </c>
      <c r="M37" s="33" t="str">
        <f>IF(ISNA(MATCH($H37,'Classificação Diagnóstico'!$G$2:$G$45,0)),"não","sim")</f>
        <v>sim</v>
      </c>
      <c r="N37" s="53">
        <f>IF(M37="sim",LOOKUP($H37,'Classificação Diagnóstico'!$G$2:$G$45,'Classificação Diagnóstico'!$H$2:$H$45),"-")</f>
        <v>1</v>
      </c>
      <c r="O37" s="54" t="str">
        <f t="shared" si="1"/>
        <v>sim</v>
      </c>
      <c r="P37" s="54">
        <f t="shared" si="2"/>
        <v>1</v>
      </c>
      <c r="Q37" s="53">
        <f t="shared" si="3"/>
        <v>0.52153391321550424</v>
      </c>
    </row>
    <row r="38" spans="1:17" x14ac:dyDescent="0.25">
      <c r="A38" s="6">
        <v>2</v>
      </c>
      <c r="B38" s="6" t="s">
        <v>480</v>
      </c>
      <c r="C38" s="6">
        <v>2</v>
      </c>
      <c r="D38" s="7" t="s">
        <v>42</v>
      </c>
      <c r="E38" s="7" t="s">
        <v>68</v>
      </c>
      <c r="F38" s="12">
        <v>2</v>
      </c>
      <c r="G38" s="8" t="s">
        <v>256</v>
      </c>
      <c r="H38" s="2" t="str">
        <f t="shared" si="0"/>
        <v>02.02.02</v>
      </c>
      <c r="I38" s="33" t="str">
        <f>IF(ISNA(MATCH($H38,'Classificação PRISB'!$G$2:$G$51,0)),"não","sim")</f>
        <v>não</v>
      </c>
      <c r="J38" s="53" t="str">
        <f>IF(I38="sim",LOOKUP($H38,'Classificação PRISB'!$G$2:$G$51,'Classificação PRISB'!$H$2:$H$51),"-")</f>
        <v>-</v>
      </c>
      <c r="K38" s="33" t="str">
        <f>IF(ISNA(MATCH($H38,'Classificação Outros'!$G$2:$G$19,0)),"não","sim")</f>
        <v>não</v>
      </c>
      <c r="L38" s="53" t="str">
        <f>IF(K38="sim",LOOKUP($H38,'Classificação Outros'!$G$2:$G$19,'Classificação Outros'!$H$2:$H$19),"-")</f>
        <v>-</v>
      </c>
      <c r="M38" s="33" t="str">
        <f>IF(ISNA(MATCH($H38,'Classificação Diagnóstico'!$G$2:$G$45,0)),"não","sim")</f>
        <v>sim</v>
      </c>
      <c r="N38" s="53">
        <f>IF(M38="sim",LOOKUP($H38,'Classificação Diagnóstico'!$G$2:$G$45,'Classificação Diagnóstico'!$H$2:$H$45),"-")</f>
        <v>1</v>
      </c>
      <c r="O38" s="54" t="str">
        <f t="shared" si="1"/>
        <v>sim</v>
      </c>
      <c r="P38" s="54">
        <f t="shared" si="2"/>
        <v>1</v>
      </c>
      <c r="Q38" s="53">
        <f t="shared" si="3"/>
        <v>0.52153391321550424</v>
      </c>
    </row>
    <row r="39" spans="1:17" x14ac:dyDescent="0.25">
      <c r="A39" s="6">
        <v>2</v>
      </c>
      <c r="B39" s="6" t="s">
        <v>480</v>
      </c>
      <c r="C39" s="6">
        <v>2</v>
      </c>
      <c r="D39" s="7" t="s">
        <v>42</v>
      </c>
      <c r="E39" s="7" t="s">
        <v>68</v>
      </c>
      <c r="F39" s="12">
        <v>3</v>
      </c>
      <c r="G39" s="8" t="s">
        <v>257</v>
      </c>
      <c r="H39" s="2" t="str">
        <f t="shared" si="0"/>
        <v>02.02.03</v>
      </c>
      <c r="I39" s="33" t="str">
        <f>IF(ISNA(MATCH($H39,'Classificação PRISB'!$G$2:$G$51,0)),"não","sim")</f>
        <v>não</v>
      </c>
      <c r="J39" s="53" t="str">
        <f>IF(I39="sim",LOOKUP($H39,'Classificação PRISB'!$G$2:$G$51,'Classificação PRISB'!$H$2:$H$51),"-")</f>
        <v>-</v>
      </c>
      <c r="K39" s="33" t="str">
        <f>IF(ISNA(MATCH($H39,'Classificação Outros'!$G$2:$G$19,0)),"não","sim")</f>
        <v>não</v>
      </c>
      <c r="L39" s="53" t="str">
        <f>IF(K39="sim",LOOKUP($H39,'Classificação Outros'!$G$2:$G$19,'Classificação Outros'!$H$2:$H$19),"-")</f>
        <v>-</v>
      </c>
      <c r="M39" s="33" t="str">
        <f>IF(ISNA(MATCH($H39,'Classificação Diagnóstico'!$G$2:$G$45,0)),"não","sim")</f>
        <v>sim</v>
      </c>
      <c r="N39" s="53">
        <f>IF(M39="sim",LOOKUP($H39,'Classificação Diagnóstico'!$G$2:$G$45,'Classificação Diagnóstico'!$H$2:$H$45),"-")</f>
        <v>1</v>
      </c>
      <c r="O39" s="54" t="str">
        <f t="shared" si="1"/>
        <v>sim</v>
      </c>
      <c r="P39" s="54">
        <f t="shared" si="2"/>
        <v>1</v>
      </c>
      <c r="Q39" s="53">
        <f t="shared" si="3"/>
        <v>0.52153391321550424</v>
      </c>
    </row>
    <row r="40" spans="1:17" x14ac:dyDescent="0.25">
      <c r="A40" s="6">
        <v>2</v>
      </c>
      <c r="B40" s="6" t="s">
        <v>480</v>
      </c>
      <c r="C40" s="6">
        <v>2</v>
      </c>
      <c r="D40" s="7" t="s">
        <v>42</v>
      </c>
      <c r="E40" s="7" t="s">
        <v>68</v>
      </c>
      <c r="F40" s="12">
        <v>7</v>
      </c>
      <c r="G40" s="8" t="s">
        <v>258</v>
      </c>
      <c r="H40" s="2" t="str">
        <f t="shared" si="0"/>
        <v>02.02.07</v>
      </c>
      <c r="I40" s="33" t="str">
        <f>IF(ISNA(MATCH($H40,'Classificação PRISB'!$G$2:$G$51,0)),"não","sim")</f>
        <v>não</v>
      </c>
      <c r="J40" s="53" t="str">
        <f>IF(I40="sim",LOOKUP($H40,'Classificação PRISB'!$G$2:$G$51,'Classificação PRISB'!$H$2:$H$51),"-")</f>
        <v>-</v>
      </c>
      <c r="K40" s="33" t="str">
        <f>IF(ISNA(MATCH($H40,'Classificação Outros'!$G$2:$G$19,0)),"não","sim")</f>
        <v>não</v>
      </c>
      <c r="L40" s="53" t="str">
        <f>IF(K40="sim",LOOKUP($H40,'Classificação Outros'!$G$2:$G$19,'Classificação Outros'!$H$2:$H$19),"-")</f>
        <v>-</v>
      </c>
      <c r="M40" s="33" t="str">
        <f>IF(ISNA(MATCH($H40,'Classificação Diagnóstico'!$G$2:$G$45,0)),"não","sim")</f>
        <v>sim</v>
      </c>
      <c r="N40" s="53">
        <f>IF(M40="sim",LOOKUP($H40,'Classificação Diagnóstico'!$G$2:$G$45,'Classificação Diagnóstico'!$H$2:$H$45),"-")</f>
        <v>1</v>
      </c>
      <c r="O40" s="54" t="str">
        <f t="shared" si="1"/>
        <v>sim</v>
      </c>
      <c r="P40" s="54">
        <f t="shared" si="2"/>
        <v>1</v>
      </c>
      <c r="Q40" s="53">
        <f t="shared" si="3"/>
        <v>0.52153391321550424</v>
      </c>
    </row>
    <row r="41" spans="1:17" x14ac:dyDescent="0.25">
      <c r="A41" s="6">
        <v>2</v>
      </c>
      <c r="B41" s="6" t="s">
        <v>480</v>
      </c>
      <c r="C41" s="6">
        <v>3</v>
      </c>
      <c r="D41" s="7" t="s">
        <v>24</v>
      </c>
      <c r="E41" s="7" t="s">
        <v>69</v>
      </c>
      <c r="F41" s="7">
        <v>1</v>
      </c>
      <c r="G41" s="8" t="s">
        <v>259</v>
      </c>
      <c r="H41" s="2" t="str">
        <f t="shared" si="0"/>
        <v>02.03.01</v>
      </c>
      <c r="I41" s="33" t="str">
        <f>IF(ISNA(MATCH($H41,'Classificação PRISB'!$G$2:$G$51,0)),"não","sim")</f>
        <v>sim</v>
      </c>
      <c r="J41" s="53">
        <f>IF(I41="sim",LOOKUP($H41,'Classificação PRISB'!$G$2:$G$51,'Classificação PRISB'!$H$2:$H$51),"-")</f>
        <v>0.60691092404095293</v>
      </c>
      <c r="K41" s="33" t="str">
        <f>IF(ISNA(MATCH($H41,'Classificação Outros'!$G$2:$G$19,0)),"não","sim")</f>
        <v>não</v>
      </c>
      <c r="L41" s="53" t="str">
        <f>IF(K41="sim",LOOKUP($H41,'Classificação Outros'!$G$2:$G$19,'Classificação Outros'!$H$2:$H$19),"-")</f>
        <v>-</v>
      </c>
      <c r="M41" s="33" t="str">
        <f>IF(ISNA(MATCH($H41,'Classificação Diagnóstico'!$G$2:$G$45,0)),"não","sim")</f>
        <v>sim</v>
      </c>
      <c r="N41" s="53">
        <f>IF(M41="sim",LOOKUP($H41,'Classificação Diagnóstico'!$G$2:$G$45,'Classificação Diagnóstico'!$H$2:$H$45),"-")</f>
        <v>1</v>
      </c>
      <c r="O41" s="54" t="str">
        <f t="shared" si="1"/>
        <v>sim</v>
      </c>
      <c r="P41" s="54">
        <f t="shared" si="2"/>
        <v>1.6069109240409529</v>
      </c>
      <c r="Q41" s="53">
        <f t="shared" si="3"/>
        <v>0.83805854240382005</v>
      </c>
    </row>
    <row r="42" spans="1:17" x14ac:dyDescent="0.25">
      <c r="A42" s="6">
        <v>2</v>
      </c>
      <c r="B42" s="6" t="s">
        <v>480</v>
      </c>
      <c r="C42" s="6">
        <v>3</v>
      </c>
      <c r="D42" s="7" t="s">
        <v>24</v>
      </c>
      <c r="E42" s="7" t="s">
        <v>69</v>
      </c>
      <c r="F42" s="12">
        <v>2</v>
      </c>
      <c r="G42" s="8" t="s">
        <v>260</v>
      </c>
      <c r="H42" s="2" t="str">
        <f t="shared" si="0"/>
        <v>02.03.02</v>
      </c>
      <c r="I42" s="33" t="str">
        <f>IF(ISNA(MATCH($H42,'Classificação PRISB'!$G$2:$G$51,0)),"não","sim")</f>
        <v>não</v>
      </c>
      <c r="J42" s="53" t="str">
        <f>IF(I42="sim",LOOKUP($H42,'Classificação PRISB'!$G$2:$G$51,'Classificação PRISB'!$H$2:$H$51),"-")</f>
        <v>-</v>
      </c>
      <c r="K42" s="33" t="str">
        <f>IF(ISNA(MATCH($H42,'Classificação Outros'!$G$2:$G$19,0)),"não","sim")</f>
        <v>não</v>
      </c>
      <c r="L42" s="53" t="str">
        <f>IF(K42="sim",LOOKUP($H42,'Classificação Outros'!$G$2:$G$19,'Classificação Outros'!$H$2:$H$19),"-")</f>
        <v>-</v>
      </c>
      <c r="M42" s="33" t="str">
        <f>IF(ISNA(MATCH($H42,'Classificação Diagnóstico'!$G$2:$G$45,0)),"não","sim")</f>
        <v>sim</v>
      </c>
      <c r="N42" s="53">
        <f>IF(M42="sim",LOOKUP($H42,'Classificação Diagnóstico'!$G$2:$G$45,'Classificação Diagnóstico'!$H$2:$H$45),"-")</f>
        <v>1</v>
      </c>
      <c r="O42" s="54" t="str">
        <f t="shared" si="1"/>
        <v>sim</v>
      </c>
      <c r="P42" s="54">
        <f t="shared" si="2"/>
        <v>1</v>
      </c>
      <c r="Q42" s="53">
        <f t="shared" si="3"/>
        <v>0.52153391321550424</v>
      </c>
    </row>
    <row r="43" spans="1:17" x14ac:dyDescent="0.25">
      <c r="A43" s="46">
        <v>2</v>
      </c>
      <c r="B43" s="46" t="s">
        <v>480</v>
      </c>
      <c r="C43" s="6">
        <v>3</v>
      </c>
      <c r="D43" s="7" t="s">
        <v>24</v>
      </c>
      <c r="E43" s="7" t="s">
        <v>69</v>
      </c>
      <c r="F43" s="12">
        <v>7</v>
      </c>
      <c r="G43" s="8" t="s">
        <v>261</v>
      </c>
      <c r="H43" s="2" t="str">
        <f t="shared" si="0"/>
        <v>02.03.07</v>
      </c>
      <c r="I43" s="33" t="str">
        <f>IF(ISNA(MATCH($H43,'Classificação PRISB'!$G$2:$G$51,0)),"não","sim")</f>
        <v>sim</v>
      </c>
      <c r="J43" s="53">
        <f>IF(I43="sim",LOOKUP($H43,'Classificação PRISB'!$G$2:$G$51,'Classificação PRISB'!$H$2:$H$51),"-")</f>
        <v>0.77868473915102487</v>
      </c>
      <c r="K43" s="33" t="str">
        <f>IF(ISNA(MATCH($H43,'Classificação Outros'!$G$2:$G$19,0)),"não","sim")</f>
        <v>não</v>
      </c>
      <c r="L43" s="53" t="str">
        <f>IF(K43="sim",LOOKUP($H43,'Classificação Outros'!$G$2:$G$19,'Classificação Outros'!$H$2:$H$19),"-")</f>
        <v>-</v>
      </c>
      <c r="M43" s="33" t="str">
        <f>IF(ISNA(MATCH($H43,'Classificação Diagnóstico'!$G$2:$G$45,0)),"não","sim")</f>
        <v>sim</v>
      </c>
      <c r="N43" s="53">
        <f>IF(M43="sim",LOOKUP($H43,'Classificação Diagnóstico'!$G$2:$G$45,'Classificação Diagnóstico'!$H$2:$H$45),"-")</f>
        <v>1</v>
      </c>
      <c r="O43" s="54" t="str">
        <f t="shared" si="1"/>
        <v>sim</v>
      </c>
      <c r="P43" s="54">
        <f t="shared" si="2"/>
        <v>1.778684739151025</v>
      </c>
      <c r="Q43" s="53">
        <f t="shared" si="3"/>
        <v>0.92764441238613238</v>
      </c>
    </row>
    <row r="44" spans="1:17" x14ac:dyDescent="0.25">
      <c r="A44" s="46">
        <v>2</v>
      </c>
      <c r="B44" s="46" t="s">
        <v>480</v>
      </c>
      <c r="C44" s="6">
        <v>4</v>
      </c>
      <c r="D44" s="6" t="s">
        <v>43</v>
      </c>
      <c r="E44" s="7" t="s">
        <v>70</v>
      </c>
      <c r="F44" s="7">
        <v>1</v>
      </c>
      <c r="G44" s="8" t="s">
        <v>262</v>
      </c>
      <c r="H44" s="2" t="str">
        <f t="shared" si="0"/>
        <v>02.04.01</v>
      </c>
      <c r="I44" s="33" t="str">
        <f>IF(ISNA(MATCH($H44,'Classificação PRISB'!$G$2:$G$51,0)),"não","sim")</f>
        <v>não</v>
      </c>
      <c r="J44" s="53" t="str">
        <f>IF(I44="sim",LOOKUP($H44,'Classificação PRISB'!$G$2:$G$51,'Classificação PRISB'!$H$2:$H$51),"-")</f>
        <v>-</v>
      </c>
      <c r="K44" s="33" t="str">
        <f>IF(ISNA(MATCH($H44,'Classificação Outros'!$G$2:$G$19,0)),"não","sim")</f>
        <v>não</v>
      </c>
      <c r="L44" s="53" t="str">
        <f>IF(K44="sim",LOOKUP($H44,'Classificação Outros'!$G$2:$G$19,'Classificação Outros'!$H$2:$H$19),"-")</f>
        <v>-</v>
      </c>
      <c r="M44" s="33" t="str">
        <f>IF(ISNA(MATCH($H44,'Classificação Diagnóstico'!$G$2:$G$45,0)),"não","sim")</f>
        <v>não</v>
      </c>
      <c r="N44" s="53" t="str">
        <f>IF(M44="sim",LOOKUP($H44,'Classificação Diagnóstico'!$G$2:$G$45,'Classificação Diagnóstico'!$H$2:$H$45),"-")</f>
        <v>-</v>
      </c>
      <c r="O44" s="54" t="str">
        <f t="shared" si="1"/>
        <v>não</v>
      </c>
      <c r="P44" s="54" t="str">
        <f t="shared" si="2"/>
        <v>-</v>
      </c>
      <c r="Q44" s="53" t="str">
        <f t="shared" si="3"/>
        <v>-</v>
      </c>
    </row>
    <row r="45" spans="1:17" x14ac:dyDescent="0.25">
      <c r="A45" s="46">
        <v>2</v>
      </c>
      <c r="B45" s="46" t="s">
        <v>480</v>
      </c>
      <c r="C45" s="6">
        <v>4</v>
      </c>
      <c r="D45" s="6" t="s">
        <v>43</v>
      </c>
      <c r="E45" s="7" t="s">
        <v>70</v>
      </c>
      <c r="F45" s="12">
        <v>7</v>
      </c>
      <c r="G45" s="8" t="s">
        <v>263</v>
      </c>
      <c r="H45" s="2" t="str">
        <f t="shared" si="0"/>
        <v>02.04.07</v>
      </c>
      <c r="I45" s="33" t="str">
        <f>IF(ISNA(MATCH($H45,'Classificação PRISB'!$G$2:$G$51,0)),"não","sim")</f>
        <v>não</v>
      </c>
      <c r="J45" s="53" t="str">
        <f>IF(I45="sim",LOOKUP($H45,'Classificação PRISB'!$G$2:$G$51,'Classificação PRISB'!$H$2:$H$51),"-")</f>
        <v>-</v>
      </c>
      <c r="K45" s="33" t="str">
        <f>IF(ISNA(MATCH($H45,'Classificação Outros'!$G$2:$G$19,0)),"não","sim")</f>
        <v>não</v>
      </c>
      <c r="L45" s="53" t="str">
        <f>IF(K45="sim",LOOKUP($H45,'Classificação Outros'!$G$2:$G$19,'Classificação Outros'!$H$2:$H$19),"-")</f>
        <v>-</v>
      </c>
      <c r="M45" s="33" t="str">
        <f>IF(ISNA(MATCH($H45,'Classificação Diagnóstico'!$G$2:$G$45,0)),"não","sim")</f>
        <v>sim</v>
      </c>
      <c r="N45" s="53">
        <f>IF(M45="sim",LOOKUP($H45,'Classificação Diagnóstico'!$G$2:$G$45,'Classificação Diagnóstico'!$H$2:$H$45),"-")</f>
        <v>1</v>
      </c>
      <c r="O45" s="54" t="str">
        <f t="shared" si="1"/>
        <v>sim</v>
      </c>
      <c r="P45" s="54">
        <f t="shared" si="2"/>
        <v>1</v>
      </c>
      <c r="Q45" s="53">
        <f t="shared" si="3"/>
        <v>0.52153391321550424</v>
      </c>
    </row>
    <row r="46" spans="1:17" x14ac:dyDescent="0.25">
      <c r="A46" s="46">
        <v>2</v>
      </c>
      <c r="B46" s="46" t="s">
        <v>480</v>
      </c>
      <c r="C46" s="6">
        <v>5</v>
      </c>
      <c r="D46" s="6" t="s">
        <v>71</v>
      </c>
      <c r="E46" s="12" t="s">
        <v>72</v>
      </c>
      <c r="F46" s="7">
        <v>1</v>
      </c>
      <c r="G46" s="8" t="s">
        <v>443</v>
      </c>
      <c r="H46" s="2" t="str">
        <f t="shared" si="0"/>
        <v>02.05.01</v>
      </c>
      <c r="I46" s="33" t="str">
        <f>IF(ISNA(MATCH($H46,'Classificação PRISB'!$G$2:$G$51,0)),"não","sim")</f>
        <v>não</v>
      </c>
      <c r="J46" s="53" t="str">
        <f>IF(I46="sim",LOOKUP($H46,'Classificação PRISB'!$G$2:$G$51,'Classificação PRISB'!$H$2:$H$51),"-")</f>
        <v>-</v>
      </c>
      <c r="K46" s="33" t="str">
        <f>IF(ISNA(MATCH($H46,'Classificação Outros'!$G$2:$G$19,0)),"não","sim")</f>
        <v>não</v>
      </c>
      <c r="L46" s="53" t="str">
        <f>IF(K46="sim",LOOKUP($H46,'Classificação Outros'!$G$2:$G$19,'Classificação Outros'!$H$2:$H$19),"-")</f>
        <v>-</v>
      </c>
      <c r="M46" s="33" t="str">
        <f>IF(ISNA(MATCH($H46,'Classificação Diagnóstico'!$G$2:$G$45,0)),"não","sim")</f>
        <v>não</v>
      </c>
      <c r="N46" s="53" t="str">
        <f>IF(M46="sim",LOOKUP($H46,'Classificação Diagnóstico'!$G$2:$G$45,'Classificação Diagnóstico'!$H$2:$H$45),"-")</f>
        <v>-</v>
      </c>
      <c r="O46" s="54" t="str">
        <f t="shared" si="1"/>
        <v>não</v>
      </c>
      <c r="P46" s="54" t="str">
        <f t="shared" si="2"/>
        <v>-</v>
      </c>
      <c r="Q46" s="53" t="str">
        <f t="shared" si="3"/>
        <v>-</v>
      </c>
    </row>
    <row r="47" spans="1:17" x14ac:dyDescent="0.25">
      <c r="A47" s="46">
        <v>2</v>
      </c>
      <c r="B47" s="46" t="s">
        <v>480</v>
      </c>
      <c r="C47" s="6">
        <v>5</v>
      </c>
      <c r="D47" s="6" t="s">
        <v>71</v>
      </c>
      <c r="E47" s="12" t="s">
        <v>72</v>
      </c>
      <c r="F47" s="12">
        <v>2</v>
      </c>
      <c r="G47" s="8" t="s">
        <v>264</v>
      </c>
      <c r="H47" s="2" t="str">
        <f t="shared" si="0"/>
        <v>02.05.02</v>
      </c>
      <c r="I47" s="33" t="str">
        <f>IF(ISNA(MATCH($H47,'Classificação PRISB'!$G$2:$G$51,0)),"não","sim")</f>
        <v>não</v>
      </c>
      <c r="J47" s="53" t="str">
        <f>IF(I47="sim",LOOKUP($H47,'Classificação PRISB'!$G$2:$G$51,'Classificação PRISB'!$H$2:$H$51),"-")</f>
        <v>-</v>
      </c>
      <c r="K47" s="33" t="str">
        <f>IF(ISNA(MATCH($H47,'Classificação Outros'!$G$2:$G$19,0)),"não","sim")</f>
        <v>não</v>
      </c>
      <c r="L47" s="53" t="str">
        <f>IF(K47="sim",LOOKUP($H47,'Classificação Outros'!$G$2:$G$19,'Classificação Outros'!$H$2:$H$19),"-")</f>
        <v>-</v>
      </c>
      <c r="M47" s="33" t="str">
        <f>IF(ISNA(MATCH($H47,'Classificação Diagnóstico'!$G$2:$G$45,0)),"não","sim")</f>
        <v>não</v>
      </c>
      <c r="N47" s="53" t="str">
        <f>IF(M47="sim",LOOKUP($H47,'Classificação Diagnóstico'!$G$2:$G$45,'Classificação Diagnóstico'!$H$2:$H$45),"-")</f>
        <v>-</v>
      </c>
      <c r="O47" s="54" t="str">
        <f t="shared" si="1"/>
        <v>não</v>
      </c>
      <c r="P47" s="54" t="str">
        <f t="shared" si="2"/>
        <v>-</v>
      </c>
      <c r="Q47" s="53" t="str">
        <f t="shared" si="3"/>
        <v>-</v>
      </c>
    </row>
    <row r="48" spans="1:17" x14ac:dyDescent="0.25">
      <c r="A48" s="46">
        <v>2</v>
      </c>
      <c r="B48" s="46" t="s">
        <v>480</v>
      </c>
      <c r="C48" s="6">
        <v>5</v>
      </c>
      <c r="D48" s="6" t="s">
        <v>71</v>
      </c>
      <c r="E48" s="12" t="s">
        <v>72</v>
      </c>
      <c r="F48" s="12">
        <v>3</v>
      </c>
      <c r="G48" s="8" t="s">
        <v>265</v>
      </c>
      <c r="H48" s="2" t="str">
        <f t="shared" si="0"/>
        <v>02.05.03</v>
      </c>
      <c r="I48" s="33" t="str">
        <f>IF(ISNA(MATCH($H48,'Classificação PRISB'!$G$2:$G$51,0)),"não","sim")</f>
        <v>não</v>
      </c>
      <c r="J48" s="53" t="str">
        <f>IF(I48="sim",LOOKUP($H48,'Classificação PRISB'!$G$2:$G$51,'Classificação PRISB'!$H$2:$H$51),"-")</f>
        <v>-</v>
      </c>
      <c r="K48" s="33" t="str">
        <f>IF(ISNA(MATCH($H48,'Classificação Outros'!$G$2:$G$19,0)),"não","sim")</f>
        <v>não</v>
      </c>
      <c r="L48" s="53" t="str">
        <f>IF(K48="sim",LOOKUP($H48,'Classificação Outros'!$G$2:$G$19,'Classificação Outros'!$H$2:$H$19),"-")</f>
        <v>-</v>
      </c>
      <c r="M48" s="33" t="str">
        <f>IF(ISNA(MATCH($H48,'Classificação Diagnóstico'!$G$2:$G$45,0)),"não","sim")</f>
        <v>não</v>
      </c>
      <c r="N48" s="53" t="str">
        <f>IF(M48="sim",LOOKUP($H48,'Classificação Diagnóstico'!$G$2:$G$45,'Classificação Diagnóstico'!$H$2:$H$45),"-")</f>
        <v>-</v>
      </c>
      <c r="O48" s="54" t="str">
        <f t="shared" si="1"/>
        <v>não</v>
      </c>
      <c r="P48" s="54" t="str">
        <f t="shared" si="2"/>
        <v>-</v>
      </c>
      <c r="Q48" s="53" t="str">
        <f t="shared" si="3"/>
        <v>-</v>
      </c>
    </row>
    <row r="49" spans="1:17" x14ac:dyDescent="0.25">
      <c r="A49" s="46">
        <v>2</v>
      </c>
      <c r="B49" s="46" t="s">
        <v>480</v>
      </c>
      <c r="C49" s="6">
        <v>5</v>
      </c>
      <c r="D49" s="6" t="s">
        <v>71</v>
      </c>
      <c r="E49" s="12" t="s">
        <v>72</v>
      </c>
      <c r="F49" s="12">
        <v>4</v>
      </c>
      <c r="G49" s="8" t="s">
        <v>266</v>
      </c>
      <c r="H49" s="2" t="str">
        <f t="shared" si="0"/>
        <v>02.05.04</v>
      </c>
      <c r="I49" s="33" t="str">
        <f>IF(ISNA(MATCH($H49,'Classificação PRISB'!$G$2:$G$51,0)),"não","sim")</f>
        <v>não</v>
      </c>
      <c r="J49" s="53" t="str">
        <f>IF(I49="sim",LOOKUP($H49,'Classificação PRISB'!$G$2:$G$51,'Classificação PRISB'!$H$2:$H$51),"-")</f>
        <v>-</v>
      </c>
      <c r="K49" s="33" t="str">
        <f>IF(ISNA(MATCH($H49,'Classificação Outros'!$G$2:$G$19,0)),"não","sim")</f>
        <v>não</v>
      </c>
      <c r="L49" s="53" t="str">
        <f>IF(K49="sim",LOOKUP($H49,'Classificação Outros'!$G$2:$G$19,'Classificação Outros'!$H$2:$H$19),"-")</f>
        <v>-</v>
      </c>
      <c r="M49" s="33" t="str">
        <f>IF(ISNA(MATCH($H49,'Classificação Diagnóstico'!$G$2:$G$45,0)),"não","sim")</f>
        <v>não</v>
      </c>
      <c r="N49" s="53" t="str">
        <f>IF(M49="sim",LOOKUP($H49,'Classificação Diagnóstico'!$G$2:$G$45,'Classificação Diagnóstico'!$H$2:$H$45),"-")</f>
        <v>-</v>
      </c>
      <c r="O49" s="54" t="str">
        <f t="shared" si="1"/>
        <v>não</v>
      </c>
      <c r="P49" s="54" t="str">
        <f t="shared" si="2"/>
        <v>-</v>
      </c>
      <c r="Q49" s="53" t="str">
        <f t="shared" si="3"/>
        <v>-</v>
      </c>
    </row>
    <row r="50" spans="1:17" x14ac:dyDescent="0.25">
      <c r="A50" s="46">
        <v>2</v>
      </c>
      <c r="B50" s="46" t="s">
        <v>480</v>
      </c>
      <c r="C50" s="6">
        <v>5</v>
      </c>
      <c r="D50" s="6" t="s">
        <v>71</v>
      </c>
      <c r="E50" s="12" t="s">
        <v>72</v>
      </c>
      <c r="F50" s="12">
        <v>5</v>
      </c>
      <c r="G50" s="35" t="s">
        <v>442</v>
      </c>
      <c r="H50" s="2" t="str">
        <f t="shared" si="0"/>
        <v>02.05.05</v>
      </c>
      <c r="I50" s="33" t="str">
        <f>IF(ISNA(MATCH($H50,'Classificação PRISB'!$G$2:$G$51,0)),"não","sim")</f>
        <v>sim</v>
      </c>
      <c r="J50" s="53">
        <f>IF(I50="sim",LOOKUP($H50,'Classificação PRISB'!$G$2:$G$51,'Classificação PRISB'!$H$2:$H$51),"-")</f>
        <v>0.58141051869465599</v>
      </c>
      <c r="K50" s="33" t="str">
        <f>IF(ISNA(MATCH($H50,'Classificação Outros'!$G$2:$G$19,0)),"não","sim")</f>
        <v>não</v>
      </c>
      <c r="L50" s="53" t="str">
        <f>IF(K50="sim",LOOKUP($H50,'Classificação Outros'!$G$2:$G$19,'Classificação Outros'!$H$2:$H$19),"-")</f>
        <v>-</v>
      </c>
      <c r="M50" s="33" t="str">
        <f>IF(ISNA(MATCH($H50,'Classificação Diagnóstico'!$G$2:$G$45,0)),"não","sim")</f>
        <v>não</v>
      </c>
      <c r="N50" s="53" t="str">
        <f>IF(M50="sim",LOOKUP($H50,'Classificação Diagnóstico'!$G$2:$G$45,'Classificação Diagnóstico'!$H$2:$H$45),"-")</f>
        <v>-</v>
      </c>
      <c r="O50" s="54" t="str">
        <f t="shared" si="1"/>
        <v>sim</v>
      </c>
      <c r="P50" s="54">
        <f t="shared" si="2"/>
        <v>0.58141051869465599</v>
      </c>
      <c r="Q50" s="53">
        <f t="shared" si="3"/>
        <v>0.30322530299947997</v>
      </c>
    </row>
    <row r="51" spans="1:17" x14ac:dyDescent="0.25">
      <c r="A51" s="46">
        <v>2</v>
      </c>
      <c r="B51" s="46" t="s">
        <v>480</v>
      </c>
      <c r="C51" s="6">
        <v>5</v>
      </c>
      <c r="D51" s="6" t="s">
        <v>71</v>
      </c>
      <c r="E51" s="12" t="s">
        <v>72</v>
      </c>
      <c r="F51" s="12">
        <v>6</v>
      </c>
      <c r="G51" s="35" t="s">
        <v>441</v>
      </c>
      <c r="H51" s="2" t="str">
        <f t="shared" si="0"/>
        <v>02.05.06</v>
      </c>
      <c r="I51" s="33" t="str">
        <f>IF(ISNA(MATCH($H51,'Classificação PRISB'!$G$2:$G$51,0)),"não","sim")</f>
        <v>sim</v>
      </c>
      <c r="J51" s="53">
        <f>IF(I51="sim",LOOKUP($H51,'Classificação PRISB'!$G$2:$G$51,'Classificação PRISB'!$H$2:$H$51),"-")</f>
        <v>0.43972321460613528</v>
      </c>
      <c r="K51" s="33" t="str">
        <f>IF(ISNA(MATCH($H51,'Classificação Outros'!$G$2:$G$19,0)),"não","sim")</f>
        <v>não</v>
      </c>
      <c r="L51" s="53" t="str">
        <f>IF(K51="sim",LOOKUP($H51,'Classificação Outros'!$G$2:$G$19,'Classificação Outros'!$H$2:$H$19),"-")</f>
        <v>-</v>
      </c>
      <c r="M51" s="33" t="str">
        <f>IF(ISNA(MATCH($H51,'Classificação Diagnóstico'!$G$2:$G$45,0)),"não","sim")</f>
        <v>não</v>
      </c>
      <c r="N51" s="53" t="str">
        <f>IF(M51="sim",LOOKUP($H51,'Classificação Diagnóstico'!$G$2:$G$45,'Classificação Diagnóstico'!$H$2:$H$45),"-")</f>
        <v>-</v>
      </c>
      <c r="O51" s="54" t="str">
        <f t="shared" si="1"/>
        <v>sim</v>
      </c>
      <c r="P51" s="54">
        <f t="shared" si="2"/>
        <v>0.43972321460613528</v>
      </c>
      <c r="Q51" s="53">
        <f t="shared" si="3"/>
        <v>0.2293305688452387</v>
      </c>
    </row>
    <row r="52" spans="1:17" x14ac:dyDescent="0.25">
      <c r="A52" s="46">
        <v>2</v>
      </c>
      <c r="B52" s="46" t="s">
        <v>480</v>
      </c>
      <c r="C52" s="6">
        <v>6</v>
      </c>
      <c r="D52" s="6" t="s">
        <v>23</v>
      </c>
      <c r="E52" s="7" t="s">
        <v>73</v>
      </c>
      <c r="F52" s="7">
        <v>1</v>
      </c>
      <c r="G52" s="35" t="s">
        <v>268</v>
      </c>
      <c r="H52" s="2" t="str">
        <f t="shared" si="0"/>
        <v>02.06.01</v>
      </c>
      <c r="I52" s="33" t="str">
        <f>IF(ISNA(MATCH($H52,'Classificação PRISB'!$G$2:$G$51,0)),"não","sim")</f>
        <v>sim</v>
      </c>
      <c r="J52" s="53">
        <f>IF(I52="sim",LOOKUP($H52,'Classificação PRISB'!$G$2:$G$51,'Classificação PRISB'!$H$2:$H$51),"-")</f>
        <v>0.750858246999349</v>
      </c>
      <c r="K52" s="33" t="str">
        <f>IF(ISNA(MATCH($H52,'Classificação Outros'!$G$2:$G$19,0)),"não","sim")</f>
        <v>não</v>
      </c>
      <c r="L52" s="53" t="str">
        <f>IF(K52="sim",LOOKUP($H52,'Classificação Outros'!$G$2:$G$19,'Classificação Outros'!$H$2:$H$19),"-")</f>
        <v>-</v>
      </c>
      <c r="M52" s="33" t="str">
        <f>IF(ISNA(MATCH($H52,'Classificação Diagnóstico'!$G$2:$G$45,0)),"não","sim")</f>
        <v>não</v>
      </c>
      <c r="N52" s="53" t="str">
        <f>IF(M52="sim",LOOKUP($H52,'Classificação Diagnóstico'!$G$2:$G$45,'Classificação Diagnóstico'!$H$2:$H$45),"-")</f>
        <v>-</v>
      </c>
      <c r="O52" s="54" t="str">
        <f t="shared" si="1"/>
        <v>sim</v>
      </c>
      <c r="P52" s="54">
        <f t="shared" si="2"/>
        <v>0.750858246999349</v>
      </c>
      <c r="Q52" s="53">
        <f t="shared" si="3"/>
        <v>0.39159803982770408</v>
      </c>
    </row>
    <row r="53" spans="1:17" x14ac:dyDescent="0.25">
      <c r="A53" s="46">
        <v>2</v>
      </c>
      <c r="B53" s="46" t="s">
        <v>480</v>
      </c>
      <c r="C53" s="6">
        <v>7</v>
      </c>
      <c r="D53" s="6" t="s">
        <v>22</v>
      </c>
      <c r="E53" s="7" t="s">
        <v>74</v>
      </c>
      <c r="F53" s="7">
        <v>1</v>
      </c>
      <c r="G53" s="35" t="s">
        <v>267</v>
      </c>
      <c r="H53" s="2" t="str">
        <f t="shared" si="0"/>
        <v>02.07.01</v>
      </c>
      <c r="I53" s="33" t="str">
        <f>IF(ISNA(MATCH($H53,'Classificação PRISB'!$G$2:$G$51,0)),"não","sim")</f>
        <v>sim</v>
      </c>
      <c r="J53" s="53">
        <f>IF(I53="sim",LOOKUP($H53,'Classificação PRISB'!$G$2:$G$51,'Classificação PRISB'!$H$2:$H$51),"-")</f>
        <v>0.79718008898539527</v>
      </c>
      <c r="K53" s="33" t="str">
        <f>IF(ISNA(MATCH($H53,'Classificação Outros'!$G$2:$G$19,0)),"não","sim")</f>
        <v>não</v>
      </c>
      <c r="L53" s="53" t="str">
        <f>IF(K53="sim",LOOKUP($H53,'Classificação Outros'!$G$2:$G$19,'Classificação Outros'!$H$2:$H$19),"-")</f>
        <v>-</v>
      </c>
      <c r="M53" s="33" t="str">
        <f>IF(ISNA(MATCH($H53,'Classificação Diagnóstico'!$G$2:$G$45,0)),"não","sim")</f>
        <v>não</v>
      </c>
      <c r="N53" s="53" t="str">
        <f>IF(M53="sim",LOOKUP($H53,'Classificação Diagnóstico'!$G$2:$G$45,'Classificação Diagnóstico'!$H$2:$H$45),"-")</f>
        <v>-</v>
      </c>
      <c r="O53" s="54" t="str">
        <f t="shared" si="1"/>
        <v>sim</v>
      </c>
      <c r="P53" s="54">
        <f t="shared" si="2"/>
        <v>0.79718008898539527</v>
      </c>
      <c r="Q53" s="53">
        <f t="shared" si="3"/>
        <v>0.41575645134603706</v>
      </c>
    </row>
    <row r="54" spans="1:17" x14ac:dyDescent="0.25">
      <c r="A54" s="46">
        <v>2</v>
      </c>
      <c r="B54" s="46" t="s">
        <v>480</v>
      </c>
      <c r="C54" s="6">
        <v>8</v>
      </c>
      <c r="D54" s="6" t="s">
        <v>21</v>
      </c>
      <c r="E54" s="12" t="s">
        <v>75</v>
      </c>
      <c r="F54" s="7">
        <v>1</v>
      </c>
      <c r="G54" s="8" t="s">
        <v>269</v>
      </c>
      <c r="H54" s="2" t="str">
        <f t="shared" si="0"/>
        <v>02.08.01</v>
      </c>
      <c r="I54" s="33" t="str">
        <f>IF(ISNA(MATCH($H54,'Classificação PRISB'!$G$2:$G$51,0)),"não","sim")</f>
        <v>sim</v>
      </c>
      <c r="J54" s="53">
        <f>IF(I54="sim",LOOKUP($H54,'Classificação PRISB'!$G$2:$G$51,'Classificação PRISB'!$H$2:$H$51),"-")</f>
        <v>0.13236987738623676</v>
      </c>
      <c r="K54" s="33" t="str">
        <f>IF(ISNA(MATCH($H54,'Classificação Outros'!$G$2:$G$19,0)),"não","sim")</f>
        <v>não</v>
      </c>
      <c r="L54" s="53" t="str">
        <f>IF(K54="sim",LOOKUP($H54,'Classificação Outros'!$G$2:$G$19,'Classificação Outros'!$H$2:$H$19),"-")</f>
        <v>-</v>
      </c>
      <c r="M54" s="33" t="str">
        <f>IF(ISNA(MATCH($H54,'Classificação Diagnóstico'!$G$2:$G$45,0)),"não","sim")</f>
        <v>sim</v>
      </c>
      <c r="N54" s="53">
        <f>IF(M54="sim",LOOKUP($H54,'Classificação Diagnóstico'!$G$2:$G$45,'Classificação Diagnóstico'!$H$2:$H$45),"-")</f>
        <v>1</v>
      </c>
      <c r="O54" s="54" t="str">
        <f t="shared" si="1"/>
        <v>sim</v>
      </c>
      <c r="P54" s="54">
        <f t="shared" si="2"/>
        <v>1.1323698773862367</v>
      </c>
      <c r="Q54" s="53">
        <f t="shared" si="3"/>
        <v>0.59056929336060471</v>
      </c>
    </row>
    <row r="55" spans="1:17" x14ac:dyDescent="0.25">
      <c r="A55" s="46">
        <v>2</v>
      </c>
      <c r="B55" s="46" t="s">
        <v>480</v>
      </c>
      <c r="C55" s="6">
        <v>8</v>
      </c>
      <c r="D55" s="6" t="s">
        <v>21</v>
      </c>
      <c r="E55" s="12" t="s">
        <v>75</v>
      </c>
      <c r="F55" s="12">
        <v>2</v>
      </c>
      <c r="G55" s="8" t="s">
        <v>270</v>
      </c>
      <c r="H55" s="2" t="str">
        <f t="shared" si="0"/>
        <v>02.08.02</v>
      </c>
      <c r="I55" s="33" t="str">
        <f>IF(ISNA(MATCH($H55,'Classificação PRISB'!$G$2:$G$51,0)),"não","sim")</f>
        <v>sim</v>
      </c>
      <c r="J55" s="53">
        <f>IF(I55="sim",LOOKUP($H55,'Classificação PRISB'!$G$2:$G$51,'Classificação PRISB'!$H$2:$H$51),"-")</f>
        <v>0.43972321460613528</v>
      </c>
      <c r="K55" s="33" t="str">
        <f>IF(ISNA(MATCH($H55,'Classificação Outros'!$G$2:$G$19,0)),"não","sim")</f>
        <v>não</v>
      </c>
      <c r="L55" s="53" t="str">
        <f>IF(K55="sim",LOOKUP($H55,'Classificação Outros'!$G$2:$G$19,'Classificação Outros'!$H$2:$H$19),"-")</f>
        <v>-</v>
      </c>
      <c r="M55" s="33" t="str">
        <f>IF(ISNA(MATCH($H55,'Classificação Diagnóstico'!$G$2:$G$45,0)),"não","sim")</f>
        <v>sim</v>
      </c>
      <c r="N55" s="53">
        <f>IF(M55="sim",LOOKUP($H55,'Classificação Diagnóstico'!$G$2:$G$45,'Classificação Diagnóstico'!$H$2:$H$45),"-")</f>
        <v>1</v>
      </c>
      <c r="O55" s="54" t="str">
        <f t="shared" si="1"/>
        <v>sim</v>
      </c>
      <c r="P55" s="54">
        <f t="shared" si="2"/>
        <v>1.4397232146061354</v>
      </c>
      <c r="Q55" s="53">
        <f t="shared" si="3"/>
        <v>0.75086448206074297</v>
      </c>
    </row>
    <row r="56" spans="1:17" x14ac:dyDescent="0.25">
      <c r="A56" s="46">
        <v>2</v>
      </c>
      <c r="B56" s="46" t="s">
        <v>480</v>
      </c>
      <c r="C56" s="6">
        <v>8</v>
      </c>
      <c r="D56" s="6" t="s">
        <v>21</v>
      </c>
      <c r="E56" s="12" t="s">
        <v>75</v>
      </c>
      <c r="F56" s="12">
        <v>3</v>
      </c>
      <c r="G56" s="35" t="s">
        <v>271</v>
      </c>
      <c r="H56" s="2" t="str">
        <f t="shared" si="0"/>
        <v>02.08.03</v>
      </c>
      <c r="I56" s="33" t="str">
        <f>IF(ISNA(MATCH($H56,'Classificação PRISB'!$G$2:$G$51,0)),"não","sim")</f>
        <v>sim</v>
      </c>
      <c r="J56" s="53">
        <f>IF(I56="sim",LOOKUP($H56,'Classificação PRISB'!$G$2:$G$51,'Classificação PRISB'!$H$2:$H$51),"-")</f>
        <v>0.13236987738623676</v>
      </c>
      <c r="K56" s="33" t="str">
        <f>IF(ISNA(MATCH($H56,'Classificação Outros'!$G$2:$G$19,0)),"não","sim")</f>
        <v>não</v>
      </c>
      <c r="L56" s="53" t="str">
        <f>IF(K56="sim",LOOKUP($H56,'Classificação Outros'!$G$2:$G$19,'Classificação Outros'!$H$2:$H$19),"-")</f>
        <v>-</v>
      </c>
      <c r="M56" s="33" t="str">
        <f>IF(ISNA(MATCH($H56,'Classificação Diagnóstico'!$G$2:$G$45,0)),"não","sim")</f>
        <v>sim</v>
      </c>
      <c r="N56" s="53">
        <f>IF(M56="sim",LOOKUP($H56,'Classificação Diagnóstico'!$G$2:$G$45,'Classificação Diagnóstico'!$H$2:$H$45),"-")</f>
        <v>1</v>
      </c>
      <c r="O56" s="54" t="str">
        <f t="shared" si="1"/>
        <v>sim</v>
      </c>
      <c r="P56" s="54">
        <f t="shared" si="2"/>
        <v>1.1323698773862367</v>
      </c>
      <c r="Q56" s="53">
        <f t="shared" si="3"/>
        <v>0.59056929336060471</v>
      </c>
    </row>
    <row r="57" spans="1:17" x14ac:dyDescent="0.25">
      <c r="A57" s="46">
        <v>2</v>
      </c>
      <c r="B57" s="46" t="s">
        <v>480</v>
      </c>
      <c r="C57" s="6">
        <v>8</v>
      </c>
      <c r="D57" s="6" t="s">
        <v>21</v>
      </c>
      <c r="E57" s="12" t="s">
        <v>75</v>
      </c>
      <c r="F57" s="12">
        <v>4</v>
      </c>
      <c r="G57" s="35" t="s">
        <v>272</v>
      </c>
      <c r="H57" s="2" t="str">
        <f t="shared" si="0"/>
        <v>02.08.04</v>
      </c>
      <c r="I57" s="33" t="str">
        <f>IF(ISNA(MATCH($H57,'Classificação PRISB'!$G$2:$G$51,0)),"não","sim")</f>
        <v>sim</v>
      </c>
      <c r="J57" s="53">
        <f>IF(I57="sim",LOOKUP($H57,'Classificação PRISB'!$G$2:$G$51,'Classificação PRISB'!$H$2:$H$51),"-")</f>
        <v>0.54105695511710639</v>
      </c>
      <c r="K57" s="33" t="str">
        <f>IF(ISNA(MATCH($H57,'Classificação Outros'!$G$2:$G$19,0)),"não","sim")</f>
        <v>não</v>
      </c>
      <c r="L57" s="53" t="str">
        <f>IF(K57="sim",LOOKUP($H57,'Classificação Outros'!$G$2:$G$19,'Classificação Outros'!$H$2:$H$19),"-")</f>
        <v>-</v>
      </c>
      <c r="M57" s="33" t="str">
        <f>IF(ISNA(MATCH($H57,'Classificação Diagnóstico'!$G$2:$G$45,0)),"não","sim")</f>
        <v>sim</v>
      </c>
      <c r="N57" s="53">
        <f>IF(M57="sim",LOOKUP($H57,'Classificação Diagnóstico'!$G$2:$G$45,'Classificação Diagnóstico'!$H$2:$H$45),"-")</f>
        <v>1</v>
      </c>
      <c r="O57" s="54" t="str">
        <f t="shared" si="1"/>
        <v>sim</v>
      </c>
      <c r="P57" s="54">
        <f t="shared" si="2"/>
        <v>1.5410569551171065</v>
      </c>
      <c r="Q57" s="53">
        <f t="shared" si="3"/>
        <v>0.80371346429019419</v>
      </c>
    </row>
    <row r="58" spans="1:17" x14ac:dyDescent="0.25">
      <c r="A58" s="46">
        <v>2</v>
      </c>
      <c r="B58" s="46" t="s">
        <v>480</v>
      </c>
      <c r="C58" s="6">
        <v>8</v>
      </c>
      <c r="D58" s="6" t="s">
        <v>21</v>
      </c>
      <c r="E58" s="12" t="s">
        <v>75</v>
      </c>
      <c r="F58" s="12">
        <v>5</v>
      </c>
      <c r="G58" s="35" t="s">
        <v>273</v>
      </c>
      <c r="H58" s="2" t="str">
        <f t="shared" si="0"/>
        <v>02.08.05</v>
      </c>
      <c r="I58" s="33" t="str">
        <f>IF(ISNA(MATCH($H58,'Classificação PRISB'!$G$2:$G$51,0)),"não","sim")</f>
        <v>sim</v>
      </c>
      <c r="J58" s="53">
        <f>IF(I58="sim",LOOKUP($H58,'Classificação PRISB'!$G$2:$G$51,'Classificação PRISB'!$H$2:$H$51),"-")</f>
        <v>0.54105695511710639</v>
      </c>
      <c r="K58" s="33" t="str">
        <f>IF(ISNA(MATCH($H58,'Classificação Outros'!$G$2:$G$19,0)),"não","sim")</f>
        <v>não</v>
      </c>
      <c r="L58" s="53" t="str">
        <f>IF(K58="sim",LOOKUP($H58,'Classificação Outros'!$G$2:$G$19,'Classificação Outros'!$H$2:$H$19),"-")</f>
        <v>-</v>
      </c>
      <c r="M58" s="33" t="str">
        <f>IF(ISNA(MATCH($H58,'Classificação Diagnóstico'!$G$2:$G$45,0)),"não","sim")</f>
        <v>sim</v>
      </c>
      <c r="N58" s="53">
        <f>IF(M58="sim",LOOKUP($H58,'Classificação Diagnóstico'!$G$2:$G$45,'Classificação Diagnóstico'!$H$2:$H$45),"-")</f>
        <v>1</v>
      </c>
      <c r="O58" s="54" t="str">
        <f t="shared" si="1"/>
        <v>sim</v>
      </c>
      <c r="P58" s="54">
        <f t="shared" si="2"/>
        <v>1.5410569551171065</v>
      </c>
      <c r="Q58" s="53">
        <f t="shared" si="3"/>
        <v>0.80371346429019419</v>
      </c>
    </row>
    <row r="59" spans="1:17" x14ac:dyDescent="0.25">
      <c r="A59" s="46">
        <v>2</v>
      </c>
      <c r="B59" s="46" t="s">
        <v>480</v>
      </c>
      <c r="C59" s="6">
        <v>9</v>
      </c>
      <c r="D59" s="6" t="s">
        <v>20</v>
      </c>
      <c r="E59" s="7" t="s">
        <v>76</v>
      </c>
      <c r="F59" s="7">
        <v>1</v>
      </c>
      <c r="G59" s="8" t="s">
        <v>274</v>
      </c>
      <c r="H59" s="2" t="str">
        <f t="shared" si="0"/>
        <v>02.09.01</v>
      </c>
      <c r="I59" s="33" t="str">
        <f>IF(ISNA(MATCH($H59,'Classificação PRISB'!$G$2:$G$51,0)),"não","sim")</f>
        <v>não</v>
      </c>
      <c r="J59" s="53" t="str">
        <f>IF(I59="sim",LOOKUP($H59,'Classificação PRISB'!$G$2:$G$51,'Classificação PRISB'!$H$2:$H$51),"-")</f>
        <v>-</v>
      </c>
      <c r="K59" s="33" t="str">
        <f>IF(ISNA(MATCH($H59,'Classificação Outros'!$G$2:$G$19,0)),"não","sim")</f>
        <v>não</v>
      </c>
      <c r="L59" s="53" t="str">
        <f>IF(K59="sim",LOOKUP($H59,'Classificação Outros'!$G$2:$G$19,'Classificação Outros'!$H$2:$H$19),"-")</f>
        <v>-</v>
      </c>
      <c r="M59" s="33" t="str">
        <f>IF(ISNA(MATCH($H59,'Classificação Diagnóstico'!$G$2:$G$45,0)),"não","sim")</f>
        <v>não</v>
      </c>
      <c r="N59" s="53" t="str">
        <f>IF(M59="sim",LOOKUP($H59,'Classificação Diagnóstico'!$G$2:$G$45,'Classificação Diagnóstico'!$H$2:$H$45),"-")</f>
        <v>-</v>
      </c>
      <c r="O59" s="54" t="str">
        <f t="shared" si="1"/>
        <v>não</v>
      </c>
      <c r="P59" s="54" t="str">
        <f t="shared" si="2"/>
        <v>-</v>
      </c>
      <c r="Q59" s="53" t="str">
        <f t="shared" si="3"/>
        <v>-</v>
      </c>
    </row>
    <row r="60" spans="1:17" x14ac:dyDescent="0.25">
      <c r="A60" s="46">
        <v>2</v>
      </c>
      <c r="B60" s="46" t="s">
        <v>480</v>
      </c>
      <c r="C60" s="6">
        <v>10</v>
      </c>
      <c r="D60" s="6" t="s">
        <v>77</v>
      </c>
      <c r="E60" s="7" t="s">
        <v>78</v>
      </c>
      <c r="F60" s="7">
        <v>1</v>
      </c>
      <c r="G60" s="8" t="s">
        <v>275</v>
      </c>
      <c r="H60" s="2" t="str">
        <f t="shared" si="0"/>
        <v>02.10.01</v>
      </c>
      <c r="I60" s="33" t="str">
        <f>IF(ISNA(MATCH($H60,'Classificação PRISB'!$G$2:$G$51,0)),"não","sim")</f>
        <v>não</v>
      </c>
      <c r="J60" s="53" t="str">
        <f>IF(I60="sim",LOOKUP($H60,'Classificação PRISB'!$G$2:$G$51,'Classificação PRISB'!$H$2:$H$51),"-")</f>
        <v>-</v>
      </c>
      <c r="K60" s="33" t="str">
        <f>IF(ISNA(MATCH($H60,'Classificação Outros'!$G$2:$G$19,0)),"não","sim")</f>
        <v>não</v>
      </c>
      <c r="L60" s="53" t="str">
        <f>IF(K60="sim",LOOKUP($H60,'Classificação Outros'!$G$2:$G$19,'Classificação Outros'!$H$2:$H$19),"-")</f>
        <v>-</v>
      </c>
      <c r="M60" s="33" t="str">
        <f>IF(ISNA(MATCH($H60,'Classificação Diagnóstico'!$G$2:$G$45,0)),"não","sim")</f>
        <v>sim</v>
      </c>
      <c r="N60" s="53">
        <f>IF(M60="sim",LOOKUP($H60,'Classificação Diagnóstico'!$G$2:$G$45,'Classificação Diagnóstico'!$H$2:$H$45),"-")</f>
        <v>1</v>
      </c>
      <c r="O60" s="54" t="str">
        <f t="shared" si="1"/>
        <v>sim</v>
      </c>
      <c r="P60" s="54">
        <f t="shared" si="2"/>
        <v>1</v>
      </c>
      <c r="Q60" s="53">
        <f t="shared" si="3"/>
        <v>0.52153391321550424</v>
      </c>
    </row>
    <row r="61" spans="1:17" x14ac:dyDescent="0.25">
      <c r="A61" s="46">
        <v>2</v>
      </c>
      <c r="B61" s="46" t="s">
        <v>480</v>
      </c>
      <c r="C61" s="6">
        <v>10</v>
      </c>
      <c r="D61" s="6" t="s">
        <v>77</v>
      </c>
      <c r="E61" s="7" t="s">
        <v>78</v>
      </c>
      <c r="F61" s="12">
        <v>2</v>
      </c>
      <c r="G61" s="8" t="s">
        <v>276</v>
      </c>
      <c r="H61" s="2" t="str">
        <f t="shared" si="0"/>
        <v>02.10.02</v>
      </c>
      <c r="I61" s="33" t="str">
        <f>IF(ISNA(MATCH($H61,'Classificação PRISB'!$G$2:$G$51,0)),"não","sim")</f>
        <v>não</v>
      </c>
      <c r="J61" s="53" t="str">
        <f>IF(I61="sim",LOOKUP($H61,'Classificação PRISB'!$G$2:$G$51,'Classificação PRISB'!$H$2:$H$51),"-")</f>
        <v>-</v>
      </c>
      <c r="K61" s="33" t="str">
        <f>IF(ISNA(MATCH($H61,'Classificação Outros'!$G$2:$G$19,0)),"não","sim")</f>
        <v>não</v>
      </c>
      <c r="L61" s="53" t="str">
        <f>IF(K61="sim",LOOKUP($H61,'Classificação Outros'!$G$2:$G$19,'Classificação Outros'!$H$2:$H$19),"-")</f>
        <v>-</v>
      </c>
      <c r="M61" s="33" t="str">
        <f>IF(ISNA(MATCH($H61,'Classificação Diagnóstico'!$G$2:$G$45,0)),"não","sim")</f>
        <v>sim</v>
      </c>
      <c r="N61" s="53">
        <f>IF(M61="sim",LOOKUP($H61,'Classificação Diagnóstico'!$G$2:$G$45,'Classificação Diagnóstico'!$H$2:$H$45),"-")</f>
        <v>1</v>
      </c>
      <c r="O61" s="54" t="str">
        <f t="shared" si="1"/>
        <v>sim</v>
      </c>
      <c r="P61" s="54">
        <f t="shared" si="2"/>
        <v>1</v>
      </c>
      <c r="Q61" s="53">
        <f t="shared" si="3"/>
        <v>0.52153391321550424</v>
      </c>
    </row>
    <row r="62" spans="1:17" x14ac:dyDescent="0.25">
      <c r="A62" s="46">
        <v>2</v>
      </c>
      <c r="B62" s="46" t="s">
        <v>480</v>
      </c>
      <c r="C62" s="6">
        <v>10</v>
      </c>
      <c r="D62" s="6" t="s">
        <v>77</v>
      </c>
      <c r="E62" s="7" t="s">
        <v>78</v>
      </c>
      <c r="F62" s="12">
        <v>3</v>
      </c>
      <c r="G62" s="8" t="s">
        <v>277</v>
      </c>
      <c r="H62" s="2" t="str">
        <f t="shared" si="0"/>
        <v>02.10.03</v>
      </c>
      <c r="I62" s="33" t="str">
        <f>IF(ISNA(MATCH($H62,'Classificação PRISB'!$G$2:$G$51,0)),"não","sim")</f>
        <v>não</v>
      </c>
      <c r="J62" s="53" t="str">
        <f>IF(I62="sim",LOOKUP($H62,'Classificação PRISB'!$G$2:$G$51,'Classificação PRISB'!$H$2:$H$51),"-")</f>
        <v>-</v>
      </c>
      <c r="K62" s="33" t="str">
        <f>IF(ISNA(MATCH($H62,'Classificação Outros'!$G$2:$G$19,0)),"não","sim")</f>
        <v>não</v>
      </c>
      <c r="L62" s="53" t="str">
        <f>IF(K62="sim",LOOKUP($H62,'Classificação Outros'!$G$2:$G$19,'Classificação Outros'!$H$2:$H$19),"-")</f>
        <v>-</v>
      </c>
      <c r="M62" s="33" t="str">
        <f>IF(ISNA(MATCH($H62,'Classificação Diagnóstico'!$G$2:$G$45,0)),"não","sim")</f>
        <v>sim</v>
      </c>
      <c r="N62" s="53">
        <f>IF(M62="sim",LOOKUP($H62,'Classificação Diagnóstico'!$G$2:$G$45,'Classificação Diagnóstico'!$H$2:$H$45),"-")</f>
        <v>1</v>
      </c>
      <c r="O62" s="54" t="str">
        <f t="shared" si="1"/>
        <v>sim</v>
      </c>
      <c r="P62" s="54">
        <f t="shared" si="2"/>
        <v>1</v>
      </c>
      <c r="Q62" s="53">
        <f t="shared" si="3"/>
        <v>0.52153391321550424</v>
      </c>
    </row>
    <row r="63" spans="1:17" x14ac:dyDescent="0.25">
      <c r="A63" s="46">
        <v>2</v>
      </c>
      <c r="B63" s="46" t="s">
        <v>480</v>
      </c>
      <c r="C63" s="6">
        <v>11</v>
      </c>
      <c r="D63" s="6" t="s">
        <v>44</v>
      </c>
      <c r="E63" s="12" t="s">
        <v>79</v>
      </c>
      <c r="F63" s="7">
        <v>1</v>
      </c>
      <c r="G63" s="8" t="s">
        <v>278</v>
      </c>
      <c r="H63" s="2" t="str">
        <f t="shared" si="0"/>
        <v>02.11.01</v>
      </c>
      <c r="I63" s="33" t="str">
        <f>IF(ISNA(MATCH($H63,'Classificação PRISB'!$G$2:$G$51,0)),"não","sim")</f>
        <v>sim</v>
      </c>
      <c r="J63" s="53">
        <f>IF(I63="sim",LOOKUP($H63,'Classificação PRISB'!$G$2:$G$51,'Classificação PRISB'!$H$2:$H$51),"-")</f>
        <v>0</v>
      </c>
      <c r="K63" s="33" t="str">
        <f>IF(ISNA(MATCH($H63,'Classificação Outros'!$G$2:$G$19,0)),"não","sim")</f>
        <v>não</v>
      </c>
      <c r="L63" s="53" t="str">
        <f>IF(K63="sim",LOOKUP($H63,'Classificação Outros'!$G$2:$G$19,'Classificação Outros'!$H$2:$H$19),"-")</f>
        <v>-</v>
      </c>
      <c r="M63" s="33" t="str">
        <f>IF(ISNA(MATCH($H63,'Classificação Diagnóstico'!$G$2:$G$45,0)),"não","sim")</f>
        <v>não</v>
      </c>
      <c r="N63" s="53" t="str">
        <f>IF(M63="sim",LOOKUP($H63,'Classificação Diagnóstico'!$G$2:$G$45,'Classificação Diagnóstico'!$H$2:$H$45),"-")</f>
        <v>-</v>
      </c>
      <c r="O63" s="54" t="str">
        <f t="shared" si="1"/>
        <v>sim</v>
      </c>
      <c r="P63" s="54">
        <f t="shared" si="2"/>
        <v>0</v>
      </c>
      <c r="Q63" s="53">
        <f t="shared" si="3"/>
        <v>0</v>
      </c>
    </row>
    <row r="64" spans="1:17" x14ac:dyDescent="0.25">
      <c r="A64" s="46">
        <v>2</v>
      </c>
      <c r="B64" s="46" t="s">
        <v>480</v>
      </c>
      <c r="C64" s="6">
        <v>11</v>
      </c>
      <c r="D64" s="6" t="s">
        <v>44</v>
      </c>
      <c r="E64" s="12" t="s">
        <v>79</v>
      </c>
      <c r="F64" s="12">
        <v>2</v>
      </c>
      <c r="G64" s="8" t="s">
        <v>279</v>
      </c>
      <c r="H64" s="2" t="str">
        <f t="shared" si="0"/>
        <v>02.11.02</v>
      </c>
      <c r="I64" s="33" t="str">
        <f>IF(ISNA(MATCH($H64,'Classificação PRISB'!$G$2:$G$51,0)),"não","sim")</f>
        <v>não</v>
      </c>
      <c r="J64" s="53" t="str">
        <f>IF(I64="sim",LOOKUP($H64,'Classificação PRISB'!$G$2:$G$51,'Classificação PRISB'!$H$2:$H$51),"-")</f>
        <v>-</v>
      </c>
      <c r="K64" s="33" t="str">
        <f>IF(ISNA(MATCH($H64,'Classificação Outros'!$G$2:$G$19,0)),"não","sim")</f>
        <v>não</v>
      </c>
      <c r="L64" s="53" t="str">
        <f>IF(K64="sim",LOOKUP($H64,'Classificação Outros'!$G$2:$G$19,'Classificação Outros'!$H$2:$H$19),"-")</f>
        <v>-</v>
      </c>
      <c r="M64" s="33" t="str">
        <f>IF(ISNA(MATCH($H64,'Classificação Diagnóstico'!$G$2:$G$45,0)),"não","sim")</f>
        <v>não</v>
      </c>
      <c r="N64" s="53" t="str">
        <f>IF(M64="sim",LOOKUP($H64,'Classificação Diagnóstico'!$G$2:$G$45,'Classificação Diagnóstico'!$H$2:$H$45),"-")</f>
        <v>-</v>
      </c>
      <c r="O64" s="54" t="str">
        <f t="shared" si="1"/>
        <v>não</v>
      </c>
      <c r="P64" s="54" t="str">
        <f t="shared" si="2"/>
        <v>-</v>
      </c>
      <c r="Q64" s="53" t="str">
        <f t="shared" si="3"/>
        <v>-</v>
      </c>
    </row>
    <row r="65" spans="1:17" x14ac:dyDescent="0.25">
      <c r="A65" s="46">
        <v>2</v>
      </c>
      <c r="B65" s="46" t="s">
        <v>480</v>
      </c>
      <c r="C65" s="6">
        <v>11</v>
      </c>
      <c r="D65" s="6" t="s">
        <v>44</v>
      </c>
      <c r="E65" s="12" t="s">
        <v>79</v>
      </c>
      <c r="F65" s="12">
        <v>3</v>
      </c>
      <c r="G65" s="8" t="s">
        <v>280</v>
      </c>
      <c r="H65" s="2" t="str">
        <f t="shared" si="0"/>
        <v>02.11.03</v>
      </c>
      <c r="I65" s="33" t="str">
        <f>IF(ISNA(MATCH($H65,'Classificação PRISB'!$G$2:$G$51,0)),"não","sim")</f>
        <v>não</v>
      </c>
      <c r="J65" s="53" t="str">
        <f>IF(I65="sim",LOOKUP($H65,'Classificação PRISB'!$G$2:$G$51,'Classificação PRISB'!$H$2:$H$51),"-")</f>
        <v>-</v>
      </c>
      <c r="K65" s="33" t="str">
        <f>IF(ISNA(MATCH($H65,'Classificação Outros'!$G$2:$G$19,0)),"não","sim")</f>
        <v>não</v>
      </c>
      <c r="L65" s="53" t="str">
        <f>IF(K65="sim",LOOKUP($H65,'Classificação Outros'!$G$2:$G$19,'Classificação Outros'!$H$2:$H$19),"-")</f>
        <v>-</v>
      </c>
      <c r="M65" s="33" t="str">
        <f>IF(ISNA(MATCH($H65,'Classificação Diagnóstico'!$G$2:$G$45,0)),"não","sim")</f>
        <v>não</v>
      </c>
      <c r="N65" s="53" t="str">
        <f>IF(M65="sim",LOOKUP($H65,'Classificação Diagnóstico'!$G$2:$G$45,'Classificação Diagnóstico'!$H$2:$H$45),"-")</f>
        <v>-</v>
      </c>
      <c r="O65" s="54" t="str">
        <f t="shared" si="1"/>
        <v>não</v>
      </c>
      <c r="P65" s="54" t="str">
        <f t="shared" si="2"/>
        <v>-</v>
      </c>
      <c r="Q65" s="53" t="str">
        <f t="shared" si="3"/>
        <v>-</v>
      </c>
    </row>
    <row r="66" spans="1:17" x14ac:dyDescent="0.25">
      <c r="A66" s="46">
        <v>3</v>
      </c>
      <c r="B66" s="46" t="s">
        <v>481</v>
      </c>
      <c r="C66" s="6">
        <v>1</v>
      </c>
      <c r="D66" s="7" t="s">
        <v>80</v>
      </c>
      <c r="E66" s="7" t="s">
        <v>81</v>
      </c>
      <c r="F66" s="7">
        <v>1</v>
      </c>
      <c r="G66" s="8" t="s">
        <v>281</v>
      </c>
      <c r="H66" s="2" t="str">
        <f t="shared" si="0"/>
        <v>03.01.01</v>
      </c>
      <c r="I66" s="33" t="str">
        <f>IF(ISNA(MATCH($H66,'Classificação PRISB'!$G$2:$G$51,0)),"não","sim")</f>
        <v>não</v>
      </c>
      <c r="J66" s="53" t="str">
        <f>IF(I66="sim",LOOKUP($H66,'Classificação PRISB'!$G$2:$G$51,'Classificação PRISB'!$H$2:$H$51),"-")</f>
        <v>-</v>
      </c>
      <c r="K66" s="33" t="str">
        <f>IF(ISNA(MATCH($H66,'Classificação Outros'!$G$2:$G$19,0)),"não","sim")</f>
        <v>não</v>
      </c>
      <c r="L66" s="53" t="str">
        <f>IF(K66="sim",LOOKUP($H66,'Classificação Outros'!$G$2:$G$19,'Classificação Outros'!$H$2:$H$19),"-")</f>
        <v>-</v>
      </c>
      <c r="M66" s="33" t="str">
        <f>IF(ISNA(MATCH($H66,'Classificação Diagnóstico'!$G$2:$G$45,0)),"não","sim")</f>
        <v>não</v>
      </c>
      <c r="N66" s="53" t="str">
        <f>IF(M66="sim",LOOKUP($H66,'Classificação Diagnóstico'!$G$2:$G$45,'Classificação Diagnóstico'!$H$2:$H$45),"-")</f>
        <v>-</v>
      </c>
      <c r="O66" s="54" t="str">
        <f t="shared" si="1"/>
        <v>não</v>
      </c>
      <c r="P66" s="54" t="str">
        <f t="shared" si="2"/>
        <v>-</v>
      </c>
      <c r="Q66" s="53" t="str">
        <f t="shared" si="3"/>
        <v>-</v>
      </c>
    </row>
    <row r="67" spans="1:17" x14ac:dyDescent="0.25">
      <c r="A67" s="46">
        <v>3</v>
      </c>
      <c r="B67" s="46" t="s">
        <v>481</v>
      </c>
      <c r="C67" s="6">
        <v>2</v>
      </c>
      <c r="D67" s="7" t="s">
        <v>82</v>
      </c>
      <c r="E67" s="7" t="s">
        <v>83</v>
      </c>
      <c r="F67" s="7">
        <v>1</v>
      </c>
      <c r="G67" s="8" t="s">
        <v>282</v>
      </c>
      <c r="H67" s="2" t="str">
        <f t="shared" ref="H67:H130" si="4">CONCATENATE(D67,".",TEXT(F67,"00"))</f>
        <v>03.02.01</v>
      </c>
      <c r="I67" s="33" t="str">
        <f>IF(ISNA(MATCH($H67,'Classificação PRISB'!$G$2:$G$51,0)),"não","sim")</f>
        <v>não</v>
      </c>
      <c r="J67" s="53" t="str">
        <f>IF(I67="sim",LOOKUP($H67,'Classificação PRISB'!$G$2:$G$51,'Classificação PRISB'!$H$2:$H$51),"-")</f>
        <v>-</v>
      </c>
      <c r="K67" s="33" t="str">
        <f>IF(ISNA(MATCH($H67,'Classificação Outros'!$G$2:$G$19,0)),"não","sim")</f>
        <v>não</v>
      </c>
      <c r="L67" s="53" t="str">
        <f>IF(K67="sim",LOOKUP($H67,'Classificação Outros'!$G$2:$G$19,'Classificação Outros'!$H$2:$H$19),"-")</f>
        <v>-</v>
      </c>
      <c r="M67" s="33" t="str">
        <f>IF(ISNA(MATCH($H67,'Classificação Diagnóstico'!$G$2:$G$45,0)),"não","sim")</f>
        <v>não</v>
      </c>
      <c r="N67" s="53" t="str">
        <f>IF(M67="sim",LOOKUP($H67,'Classificação Diagnóstico'!$G$2:$G$45,'Classificação Diagnóstico'!$H$2:$H$45),"-")</f>
        <v>-</v>
      </c>
      <c r="O67" s="54" t="str">
        <f t="shared" ref="O67:O130" si="5">IF(AND(I67="não",K67="não",M67="não"),"não","sim")</f>
        <v>não</v>
      </c>
      <c r="P67" s="54" t="str">
        <f t="shared" ref="P67:P130" si="6">IF(O67="não","-",IF(I67="não",0,VALUE(MID($P$1,1,1))*VALUE(J67))+IF(K67="não",0,VALUE(MID($P$1,3,1))*VALUE(L67))+IF(M67="não",0,VALUE(MID($P$1,5,1))*VALUE(N67)))</f>
        <v>-</v>
      </c>
      <c r="Q67" s="53" t="str">
        <f t="shared" ref="Q67:Q130" si="7">IF(O67="não","-",(P67-MIN($P$2:$P$227))/(MAX($P$2:$P$227)-MIN($P$2:$P$227)))</f>
        <v>-</v>
      </c>
    </row>
    <row r="68" spans="1:17" x14ac:dyDescent="0.25">
      <c r="A68" s="46">
        <v>3</v>
      </c>
      <c r="B68" s="46" t="s">
        <v>481</v>
      </c>
      <c r="C68" s="6">
        <v>2</v>
      </c>
      <c r="D68" s="7" t="s">
        <v>82</v>
      </c>
      <c r="E68" s="7" t="s">
        <v>83</v>
      </c>
      <c r="F68" s="12">
        <v>7</v>
      </c>
      <c r="G68" s="20" t="s">
        <v>283</v>
      </c>
      <c r="H68" s="2" t="str">
        <f t="shared" si="4"/>
        <v>03.02.07</v>
      </c>
      <c r="I68" s="33" t="str">
        <f>IF(ISNA(MATCH($H68,'Classificação PRISB'!$G$2:$G$51,0)),"não","sim")</f>
        <v>não</v>
      </c>
      <c r="J68" s="53" t="str">
        <f>IF(I68="sim",LOOKUP($H68,'Classificação PRISB'!$G$2:$G$51,'Classificação PRISB'!$H$2:$H$51),"-")</f>
        <v>-</v>
      </c>
      <c r="K68" s="33" t="str">
        <f>IF(ISNA(MATCH($H68,'Classificação Outros'!$G$2:$G$19,0)),"não","sim")</f>
        <v>não</v>
      </c>
      <c r="L68" s="53" t="str">
        <f>IF(K68="sim",LOOKUP($H68,'Classificação Outros'!$G$2:$G$19,'Classificação Outros'!$H$2:$H$19),"-")</f>
        <v>-</v>
      </c>
      <c r="M68" s="33" t="str">
        <f>IF(ISNA(MATCH($H68,'Classificação Diagnóstico'!$G$2:$G$45,0)),"não","sim")</f>
        <v>não</v>
      </c>
      <c r="N68" s="53" t="str">
        <f>IF(M68="sim",LOOKUP($H68,'Classificação Diagnóstico'!$G$2:$G$45,'Classificação Diagnóstico'!$H$2:$H$45),"-")</f>
        <v>-</v>
      </c>
      <c r="O68" s="54" t="str">
        <f t="shared" si="5"/>
        <v>não</v>
      </c>
      <c r="P68" s="54" t="str">
        <f t="shared" si="6"/>
        <v>-</v>
      </c>
      <c r="Q68" s="53" t="str">
        <f t="shared" si="7"/>
        <v>-</v>
      </c>
    </row>
    <row r="69" spans="1:17" x14ac:dyDescent="0.25">
      <c r="A69" s="46">
        <v>3</v>
      </c>
      <c r="B69" s="46" t="s">
        <v>481</v>
      </c>
      <c r="C69" s="6">
        <v>3</v>
      </c>
      <c r="D69" s="7" t="s">
        <v>19</v>
      </c>
      <c r="E69" s="6" t="s">
        <v>284</v>
      </c>
      <c r="F69" s="7">
        <v>1</v>
      </c>
      <c r="G69" s="20" t="s">
        <v>285</v>
      </c>
      <c r="H69" s="2" t="str">
        <f t="shared" si="4"/>
        <v>03.03.01</v>
      </c>
      <c r="I69" s="33" t="str">
        <f>IF(ISNA(MATCH($H69,'Classificação PRISB'!$G$2:$G$51,0)),"não","sim")</f>
        <v>sim</v>
      </c>
      <c r="J69" s="53">
        <f>IF(I69="sim",LOOKUP($H69,'Classificação PRISB'!$G$2:$G$51,'Classificação PRISB'!$H$2:$H$51),"-")</f>
        <v>0</v>
      </c>
      <c r="K69" s="33" t="str">
        <f>IF(ISNA(MATCH($H69,'Classificação Outros'!$G$2:$G$19,0)),"não","sim")</f>
        <v>não</v>
      </c>
      <c r="L69" s="53" t="str">
        <f>IF(K69="sim",LOOKUP($H69,'Classificação Outros'!$G$2:$G$19,'Classificação Outros'!$H$2:$H$19),"-")</f>
        <v>-</v>
      </c>
      <c r="M69" s="33" t="str">
        <f>IF(ISNA(MATCH($H69,'Classificação Diagnóstico'!$G$2:$G$45,0)),"não","sim")</f>
        <v>não</v>
      </c>
      <c r="N69" s="53" t="str">
        <f>IF(M69="sim",LOOKUP($H69,'Classificação Diagnóstico'!$G$2:$G$45,'Classificação Diagnóstico'!$H$2:$H$45),"-")</f>
        <v>-</v>
      </c>
      <c r="O69" s="54" t="str">
        <f t="shared" si="5"/>
        <v>sim</v>
      </c>
      <c r="P69" s="54">
        <f t="shared" si="6"/>
        <v>0</v>
      </c>
      <c r="Q69" s="53">
        <f t="shared" si="7"/>
        <v>0</v>
      </c>
    </row>
    <row r="70" spans="1:17" x14ac:dyDescent="0.25">
      <c r="A70" s="46">
        <v>3</v>
      </c>
      <c r="B70" s="46" t="s">
        <v>481</v>
      </c>
      <c r="C70" s="6">
        <v>3</v>
      </c>
      <c r="D70" s="7" t="s">
        <v>19</v>
      </c>
      <c r="E70" s="6" t="s">
        <v>284</v>
      </c>
      <c r="F70" s="12">
        <v>7</v>
      </c>
      <c r="G70" s="20" t="s">
        <v>286</v>
      </c>
      <c r="H70" s="2" t="str">
        <f t="shared" si="4"/>
        <v>03.03.07</v>
      </c>
      <c r="I70" s="33" t="str">
        <f>IF(ISNA(MATCH($H70,'Classificação PRISB'!$G$2:$G$51,0)),"não","sim")</f>
        <v>não</v>
      </c>
      <c r="J70" s="53" t="str">
        <f>IF(I70="sim",LOOKUP($H70,'Classificação PRISB'!$G$2:$G$51,'Classificação PRISB'!$H$2:$H$51),"-")</f>
        <v>-</v>
      </c>
      <c r="K70" s="33" t="str">
        <f>IF(ISNA(MATCH($H70,'Classificação Outros'!$G$2:$G$19,0)),"não","sim")</f>
        <v>não</v>
      </c>
      <c r="L70" s="53" t="str">
        <f>IF(K70="sim",LOOKUP($H70,'Classificação Outros'!$G$2:$G$19,'Classificação Outros'!$H$2:$H$19),"-")</f>
        <v>-</v>
      </c>
      <c r="M70" s="33" t="str">
        <f>IF(ISNA(MATCH($H70,'Classificação Diagnóstico'!$G$2:$G$45,0)),"não","sim")</f>
        <v>não</v>
      </c>
      <c r="N70" s="53" t="str">
        <f>IF(M70="sim",LOOKUP($H70,'Classificação Diagnóstico'!$G$2:$G$45,'Classificação Diagnóstico'!$H$2:$H$45),"-")</f>
        <v>-</v>
      </c>
      <c r="O70" s="54" t="str">
        <f t="shared" si="5"/>
        <v>não</v>
      </c>
      <c r="P70" s="54" t="str">
        <f t="shared" si="6"/>
        <v>-</v>
      </c>
      <c r="Q70" s="53" t="str">
        <f t="shared" si="7"/>
        <v>-</v>
      </c>
    </row>
    <row r="71" spans="1:17" x14ac:dyDescent="0.25">
      <c r="A71" s="46">
        <v>3</v>
      </c>
      <c r="B71" s="46" t="s">
        <v>481</v>
      </c>
      <c r="C71" s="6">
        <v>4</v>
      </c>
      <c r="D71" s="7" t="s">
        <v>84</v>
      </c>
      <c r="E71" s="7" t="s">
        <v>85</v>
      </c>
      <c r="F71" s="7">
        <v>1</v>
      </c>
      <c r="G71" s="8" t="s">
        <v>287</v>
      </c>
      <c r="H71" s="2" t="str">
        <f t="shared" si="4"/>
        <v>03.04.01</v>
      </c>
      <c r="I71" s="33" t="str">
        <f>IF(ISNA(MATCH($H71,'Classificação PRISB'!$G$2:$G$51,0)),"não","sim")</f>
        <v>não</v>
      </c>
      <c r="J71" s="53" t="str">
        <f>IF(I71="sim",LOOKUP($H71,'Classificação PRISB'!$G$2:$G$51,'Classificação PRISB'!$H$2:$H$51),"-")</f>
        <v>-</v>
      </c>
      <c r="K71" s="33" t="str">
        <f>IF(ISNA(MATCH($H71,'Classificação Outros'!$G$2:$G$19,0)),"não","sim")</f>
        <v>não</v>
      </c>
      <c r="L71" s="53" t="str">
        <f>IF(K71="sim",LOOKUP($H71,'Classificação Outros'!$G$2:$G$19,'Classificação Outros'!$H$2:$H$19),"-")</f>
        <v>-</v>
      </c>
      <c r="M71" s="33" t="str">
        <f>IF(ISNA(MATCH($H71,'Classificação Diagnóstico'!$G$2:$G$45,0)),"não","sim")</f>
        <v>não</v>
      </c>
      <c r="N71" s="53" t="str">
        <f>IF(M71="sim",LOOKUP($H71,'Classificação Diagnóstico'!$G$2:$G$45,'Classificação Diagnóstico'!$H$2:$H$45),"-")</f>
        <v>-</v>
      </c>
      <c r="O71" s="54" t="str">
        <f t="shared" si="5"/>
        <v>não</v>
      </c>
      <c r="P71" s="54" t="str">
        <f t="shared" si="6"/>
        <v>-</v>
      </c>
      <c r="Q71" s="53" t="str">
        <f t="shared" si="7"/>
        <v>-</v>
      </c>
    </row>
    <row r="72" spans="1:17" x14ac:dyDescent="0.25">
      <c r="A72" s="46">
        <v>3</v>
      </c>
      <c r="B72" s="46" t="s">
        <v>481</v>
      </c>
      <c r="C72" s="6">
        <v>5</v>
      </c>
      <c r="D72" s="7" t="s">
        <v>86</v>
      </c>
      <c r="E72" s="7" t="s">
        <v>87</v>
      </c>
      <c r="F72" s="7">
        <v>1</v>
      </c>
      <c r="G72" s="8" t="s">
        <v>288</v>
      </c>
      <c r="H72" s="2" t="str">
        <f t="shared" si="4"/>
        <v>03.05.01</v>
      </c>
      <c r="I72" s="33" t="str">
        <f>IF(ISNA(MATCH($H72,'Classificação PRISB'!$G$2:$G$51,0)),"não","sim")</f>
        <v>não</v>
      </c>
      <c r="J72" s="53" t="str">
        <f>IF(I72="sim",LOOKUP($H72,'Classificação PRISB'!$G$2:$G$51,'Classificação PRISB'!$H$2:$H$51),"-")</f>
        <v>-</v>
      </c>
      <c r="K72" s="33" t="str">
        <f>IF(ISNA(MATCH($H72,'Classificação Outros'!$G$2:$G$19,0)),"não","sim")</f>
        <v>não</v>
      </c>
      <c r="L72" s="53" t="str">
        <f>IF(K72="sim",LOOKUP($H72,'Classificação Outros'!$G$2:$G$19,'Classificação Outros'!$H$2:$H$19),"-")</f>
        <v>-</v>
      </c>
      <c r="M72" s="33" t="str">
        <f>IF(ISNA(MATCH($H72,'Classificação Diagnóstico'!$G$2:$G$45,0)),"não","sim")</f>
        <v>não</v>
      </c>
      <c r="N72" s="53" t="str">
        <f>IF(M72="sim",LOOKUP($H72,'Classificação Diagnóstico'!$G$2:$G$45,'Classificação Diagnóstico'!$H$2:$H$45),"-")</f>
        <v>-</v>
      </c>
      <c r="O72" s="54" t="str">
        <f t="shared" si="5"/>
        <v>não</v>
      </c>
      <c r="P72" s="54" t="str">
        <f t="shared" si="6"/>
        <v>-</v>
      </c>
      <c r="Q72" s="53" t="str">
        <f t="shared" si="7"/>
        <v>-</v>
      </c>
    </row>
    <row r="73" spans="1:17" x14ac:dyDescent="0.25">
      <c r="A73" s="46">
        <v>3</v>
      </c>
      <c r="B73" s="46" t="s">
        <v>481</v>
      </c>
      <c r="C73" s="6">
        <v>6</v>
      </c>
      <c r="D73" s="7" t="s">
        <v>18</v>
      </c>
      <c r="E73" s="7" t="s">
        <v>88</v>
      </c>
      <c r="F73" s="7">
        <v>1</v>
      </c>
      <c r="G73" s="8" t="s">
        <v>289</v>
      </c>
      <c r="H73" s="2" t="str">
        <f t="shared" si="4"/>
        <v>03.06.01</v>
      </c>
      <c r="I73" s="33" t="str">
        <f>IF(ISNA(MATCH($H73,'Classificação PRISB'!$G$2:$G$51,0)),"não","sim")</f>
        <v>não</v>
      </c>
      <c r="J73" s="53" t="str">
        <f>IF(I73="sim",LOOKUP($H73,'Classificação PRISB'!$G$2:$G$51,'Classificação PRISB'!$H$2:$H$51),"-")</f>
        <v>-</v>
      </c>
      <c r="K73" s="33" t="str">
        <f>IF(ISNA(MATCH($H73,'Classificação Outros'!$G$2:$G$19,0)),"não","sim")</f>
        <v>não</v>
      </c>
      <c r="L73" s="53" t="str">
        <f>IF(K73="sim",LOOKUP($H73,'Classificação Outros'!$G$2:$G$19,'Classificação Outros'!$H$2:$H$19),"-")</f>
        <v>-</v>
      </c>
      <c r="M73" s="33" t="str">
        <f>IF(ISNA(MATCH($H73,'Classificação Diagnóstico'!$G$2:$G$45,0)),"não","sim")</f>
        <v>não</v>
      </c>
      <c r="N73" s="53" t="str">
        <f>IF(M73="sim",LOOKUP($H73,'Classificação Diagnóstico'!$G$2:$G$45,'Classificação Diagnóstico'!$H$2:$H$45),"-")</f>
        <v>-</v>
      </c>
      <c r="O73" s="54" t="str">
        <f t="shared" si="5"/>
        <v>não</v>
      </c>
      <c r="P73" s="54" t="str">
        <f t="shared" si="6"/>
        <v>-</v>
      </c>
      <c r="Q73" s="53" t="str">
        <f t="shared" si="7"/>
        <v>-</v>
      </c>
    </row>
    <row r="74" spans="1:17" x14ac:dyDescent="0.25">
      <c r="A74" s="46">
        <v>3</v>
      </c>
      <c r="B74" s="46" t="s">
        <v>481</v>
      </c>
      <c r="C74" s="6">
        <v>6</v>
      </c>
      <c r="D74" s="7" t="s">
        <v>18</v>
      </c>
      <c r="E74" s="7" t="s">
        <v>88</v>
      </c>
      <c r="F74" s="12">
        <v>2</v>
      </c>
      <c r="G74" s="8" t="s">
        <v>290</v>
      </c>
      <c r="H74" s="2" t="str">
        <f t="shared" si="4"/>
        <v>03.06.02</v>
      </c>
      <c r="I74" s="33" t="str">
        <f>IF(ISNA(MATCH($H74,'Classificação PRISB'!$G$2:$G$51,0)),"não","sim")</f>
        <v>não</v>
      </c>
      <c r="J74" s="53" t="str">
        <f>IF(I74="sim",LOOKUP($H74,'Classificação PRISB'!$G$2:$G$51,'Classificação PRISB'!$H$2:$H$51),"-")</f>
        <v>-</v>
      </c>
      <c r="K74" s="33" t="str">
        <f>IF(ISNA(MATCH($H74,'Classificação Outros'!$G$2:$G$19,0)),"não","sim")</f>
        <v>não</v>
      </c>
      <c r="L74" s="53" t="str">
        <f>IF(K74="sim",LOOKUP($H74,'Classificação Outros'!$G$2:$G$19,'Classificação Outros'!$H$2:$H$19),"-")</f>
        <v>-</v>
      </c>
      <c r="M74" s="33" t="str">
        <f>IF(ISNA(MATCH($H74,'Classificação Diagnóstico'!$G$2:$G$45,0)),"não","sim")</f>
        <v>não</v>
      </c>
      <c r="N74" s="53" t="str">
        <f>IF(M74="sim",LOOKUP($H74,'Classificação Diagnóstico'!$G$2:$G$45,'Classificação Diagnóstico'!$H$2:$H$45),"-")</f>
        <v>-</v>
      </c>
      <c r="O74" s="54" t="str">
        <f t="shared" si="5"/>
        <v>não</v>
      </c>
      <c r="P74" s="54" t="str">
        <f t="shared" si="6"/>
        <v>-</v>
      </c>
      <c r="Q74" s="53" t="str">
        <f t="shared" si="7"/>
        <v>-</v>
      </c>
    </row>
    <row r="75" spans="1:17" x14ac:dyDescent="0.25">
      <c r="A75" s="46">
        <v>3</v>
      </c>
      <c r="B75" s="46" t="s">
        <v>481</v>
      </c>
      <c r="C75" s="6">
        <v>6</v>
      </c>
      <c r="D75" s="7" t="s">
        <v>18</v>
      </c>
      <c r="E75" s="7" t="s">
        <v>88</v>
      </c>
      <c r="F75" s="12">
        <v>3</v>
      </c>
      <c r="G75" s="8" t="s">
        <v>291</v>
      </c>
      <c r="H75" s="2" t="str">
        <f t="shared" si="4"/>
        <v>03.06.03</v>
      </c>
      <c r="I75" s="33" t="str">
        <f>IF(ISNA(MATCH($H75,'Classificação PRISB'!$G$2:$G$51,0)),"não","sim")</f>
        <v>sim</v>
      </c>
      <c r="J75" s="53">
        <f>IF(I75="sim",LOOKUP($H75,'Classificação PRISB'!$G$2:$G$51,'Classificação PRISB'!$H$2:$H$51),"-")</f>
        <v>0</v>
      </c>
      <c r="K75" s="33" t="str">
        <f>IF(ISNA(MATCH($H75,'Classificação Outros'!$G$2:$G$19,0)),"não","sim")</f>
        <v>não</v>
      </c>
      <c r="L75" s="53" t="str">
        <f>IF(K75="sim",LOOKUP($H75,'Classificação Outros'!$G$2:$G$19,'Classificação Outros'!$H$2:$H$19),"-")</f>
        <v>-</v>
      </c>
      <c r="M75" s="33" t="str">
        <f>IF(ISNA(MATCH($H75,'Classificação Diagnóstico'!$G$2:$G$45,0)),"não","sim")</f>
        <v>não</v>
      </c>
      <c r="N75" s="53" t="str">
        <f>IF(M75="sim",LOOKUP($H75,'Classificação Diagnóstico'!$G$2:$G$45,'Classificação Diagnóstico'!$H$2:$H$45),"-")</f>
        <v>-</v>
      </c>
      <c r="O75" s="54" t="str">
        <f t="shared" si="5"/>
        <v>sim</v>
      </c>
      <c r="P75" s="54">
        <f t="shared" si="6"/>
        <v>0</v>
      </c>
      <c r="Q75" s="53">
        <f t="shared" si="7"/>
        <v>0</v>
      </c>
    </row>
    <row r="76" spans="1:17" x14ac:dyDescent="0.25">
      <c r="A76" s="46">
        <v>3</v>
      </c>
      <c r="B76" s="46" t="s">
        <v>481</v>
      </c>
      <c r="C76" s="6">
        <v>7</v>
      </c>
      <c r="D76" s="7" t="s">
        <v>89</v>
      </c>
      <c r="E76" s="7" t="s">
        <v>90</v>
      </c>
      <c r="F76" s="7">
        <v>1</v>
      </c>
      <c r="G76" s="8" t="s">
        <v>292</v>
      </c>
      <c r="H76" s="2" t="str">
        <f t="shared" si="4"/>
        <v>03.07.01</v>
      </c>
      <c r="I76" s="33" t="str">
        <f>IF(ISNA(MATCH($H76,'Classificação PRISB'!$G$2:$G$51,0)),"não","sim")</f>
        <v>não</v>
      </c>
      <c r="J76" s="53" t="str">
        <f>IF(I76="sim",LOOKUP($H76,'Classificação PRISB'!$G$2:$G$51,'Classificação PRISB'!$H$2:$H$51),"-")</f>
        <v>-</v>
      </c>
      <c r="K76" s="33" t="str">
        <f>IF(ISNA(MATCH($H76,'Classificação Outros'!$G$2:$G$19,0)),"não","sim")</f>
        <v>não</v>
      </c>
      <c r="L76" s="53" t="str">
        <f>IF(K76="sim",LOOKUP($H76,'Classificação Outros'!$G$2:$G$19,'Classificação Outros'!$H$2:$H$19),"-")</f>
        <v>-</v>
      </c>
      <c r="M76" s="33" t="str">
        <f>IF(ISNA(MATCH($H76,'Classificação Diagnóstico'!$G$2:$G$45,0)),"não","sim")</f>
        <v>não</v>
      </c>
      <c r="N76" s="53" t="str">
        <f>IF(M76="sim",LOOKUP($H76,'Classificação Diagnóstico'!$G$2:$G$45,'Classificação Diagnóstico'!$H$2:$H$45),"-")</f>
        <v>-</v>
      </c>
      <c r="O76" s="54" t="str">
        <f t="shared" si="5"/>
        <v>não</v>
      </c>
      <c r="P76" s="54" t="str">
        <f t="shared" si="6"/>
        <v>-</v>
      </c>
      <c r="Q76" s="53" t="str">
        <f t="shared" si="7"/>
        <v>-</v>
      </c>
    </row>
    <row r="77" spans="1:17" x14ac:dyDescent="0.25">
      <c r="A77" s="46">
        <v>3</v>
      </c>
      <c r="B77" s="46" t="s">
        <v>481</v>
      </c>
      <c r="C77" s="6">
        <v>8</v>
      </c>
      <c r="D77" s="7" t="s">
        <v>36</v>
      </c>
      <c r="E77" s="7" t="s">
        <v>91</v>
      </c>
      <c r="F77" s="7">
        <v>1</v>
      </c>
      <c r="G77" s="8" t="s">
        <v>293</v>
      </c>
      <c r="H77" s="2" t="str">
        <f t="shared" si="4"/>
        <v>03.08.01</v>
      </c>
      <c r="I77" s="33" t="str">
        <f>IF(ISNA(MATCH($H77,'Classificação PRISB'!$G$2:$G$51,0)),"não","sim")</f>
        <v>não</v>
      </c>
      <c r="J77" s="53" t="str">
        <f>IF(I77="sim",LOOKUP($H77,'Classificação PRISB'!$G$2:$G$51,'Classificação PRISB'!$H$2:$H$51),"-")</f>
        <v>-</v>
      </c>
      <c r="K77" s="33" t="str">
        <f>IF(ISNA(MATCH($H77,'Classificação Outros'!$G$2:$G$19,0)),"não","sim")</f>
        <v>sim</v>
      </c>
      <c r="L77" s="53">
        <f>IF(K77="sim",LOOKUP($H77,'Classificação Outros'!$G$2:$G$19,'Classificação Outros'!$H$2:$H$19),"-")</f>
        <v>0.1</v>
      </c>
      <c r="M77" s="33" t="str">
        <f>IF(ISNA(MATCH($H77,'Classificação Diagnóstico'!$G$2:$G$45,0)),"não","sim")</f>
        <v>não</v>
      </c>
      <c r="N77" s="53" t="str">
        <f>IF(M77="sim",LOOKUP($H77,'Classificação Diagnóstico'!$G$2:$G$45,'Classificação Diagnóstico'!$H$2:$H$45),"-")</f>
        <v>-</v>
      </c>
      <c r="O77" s="54" t="str">
        <f t="shared" si="5"/>
        <v>sim</v>
      </c>
      <c r="P77" s="54">
        <f t="shared" si="6"/>
        <v>0.1</v>
      </c>
      <c r="Q77" s="53">
        <f t="shared" si="7"/>
        <v>5.2153391321550426E-2</v>
      </c>
    </row>
    <row r="78" spans="1:17" x14ac:dyDescent="0.25">
      <c r="A78" s="46">
        <v>3</v>
      </c>
      <c r="B78" s="46" t="s">
        <v>481</v>
      </c>
      <c r="C78" s="6">
        <v>8</v>
      </c>
      <c r="D78" s="7" t="s">
        <v>36</v>
      </c>
      <c r="E78" s="7" t="s">
        <v>91</v>
      </c>
      <c r="F78" s="12">
        <v>2</v>
      </c>
      <c r="G78" s="8" t="s">
        <v>294</v>
      </c>
      <c r="H78" s="2" t="str">
        <f t="shared" si="4"/>
        <v>03.08.02</v>
      </c>
      <c r="I78" s="33" t="str">
        <f>IF(ISNA(MATCH($H78,'Classificação PRISB'!$G$2:$G$51,0)),"não","sim")</f>
        <v>não</v>
      </c>
      <c r="J78" s="53" t="str">
        <f>IF(I78="sim",LOOKUP($H78,'Classificação PRISB'!$G$2:$G$51,'Classificação PRISB'!$H$2:$H$51),"-")</f>
        <v>-</v>
      </c>
      <c r="K78" s="33" t="str">
        <f>IF(ISNA(MATCH($H78,'Classificação Outros'!$G$2:$G$19,0)),"não","sim")</f>
        <v>sim</v>
      </c>
      <c r="L78" s="53">
        <f>IF(K78="sim",LOOKUP($H78,'Classificação Outros'!$G$2:$G$19,'Classificação Outros'!$H$2:$H$19),"-")</f>
        <v>0.1</v>
      </c>
      <c r="M78" s="33" t="str">
        <f>IF(ISNA(MATCH($H78,'Classificação Diagnóstico'!$G$2:$G$45,0)),"não","sim")</f>
        <v>não</v>
      </c>
      <c r="N78" s="53" t="str">
        <f>IF(M78="sim",LOOKUP($H78,'Classificação Diagnóstico'!$G$2:$G$45,'Classificação Diagnóstico'!$H$2:$H$45),"-")</f>
        <v>-</v>
      </c>
      <c r="O78" s="54" t="str">
        <f t="shared" si="5"/>
        <v>sim</v>
      </c>
      <c r="P78" s="54">
        <f t="shared" si="6"/>
        <v>0.1</v>
      </c>
      <c r="Q78" s="53">
        <f t="shared" si="7"/>
        <v>5.2153391321550426E-2</v>
      </c>
    </row>
    <row r="79" spans="1:17" x14ac:dyDescent="0.25">
      <c r="A79" s="46">
        <v>3</v>
      </c>
      <c r="B79" s="46" t="s">
        <v>481</v>
      </c>
      <c r="C79" s="6">
        <v>8</v>
      </c>
      <c r="D79" s="7" t="s">
        <v>36</v>
      </c>
      <c r="E79" s="7" t="s">
        <v>91</v>
      </c>
      <c r="F79" s="12">
        <v>3</v>
      </c>
      <c r="G79" s="8" t="s">
        <v>295</v>
      </c>
      <c r="H79" s="2" t="str">
        <f t="shared" si="4"/>
        <v>03.08.03</v>
      </c>
      <c r="I79" s="33" t="str">
        <f>IF(ISNA(MATCH($H79,'Classificação PRISB'!$G$2:$G$51,0)),"não","sim")</f>
        <v>não</v>
      </c>
      <c r="J79" s="53" t="str">
        <f>IF(I79="sim",LOOKUP($H79,'Classificação PRISB'!$G$2:$G$51,'Classificação PRISB'!$H$2:$H$51),"-")</f>
        <v>-</v>
      </c>
      <c r="K79" s="33" t="str">
        <f>IF(ISNA(MATCH($H79,'Classificação Outros'!$G$2:$G$19,0)),"não","sim")</f>
        <v>sim</v>
      </c>
      <c r="L79" s="53">
        <f>IF(K79="sim",LOOKUP($H79,'Classificação Outros'!$G$2:$G$19,'Classificação Outros'!$H$2:$H$19),"-")</f>
        <v>0.1</v>
      </c>
      <c r="M79" s="33" t="str">
        <f>IF(ISNA(MATCH($H79,'Classificação Diagnóstico'!$G$2:$G$45,0)),"não","sim")</f>
        <v>não</v>
      </c>
      <c r="N79" s="53" t="str">
        <f>IF(M79="sim",LOOKUP($H79,'Classificação Diagnóstico'!$G$2:$G$45,'Classificação Diagnóstico'!$H$2:$H$45),"-")</f>
        <v>-</v>
      </c>
      <c r="O79" s="54" t="str">
        <f t="shared" si="5"/>
        <v>sim</v>
      </c>
      <c r="P79" s="54">
        <f t="shared" si="6"/>
        <v>0.1</v>
      </c>
      <c r="Q79" s="53">
        <f t="shared" si="7"/>
        <v>5.2153391321550426E-2</v>
      </c>
    </row>
    <row r="80" spans="1:17" x14ac:dyDescent="0.25">
      <c r="A80" s="46">
        <v>3</v>
      </c>
      <c r="B80" s="46" t="s">
        <v>481</v>
      </c>
      <c r="C80" s="6">
        <v>8</v>
      </c>
      <c r="D80" s="7" t="s">
        <v>36</v>
      </c>
      <c r="E80" s="7" t="s">
        <v>91</v>
      </c>
      <c r="F80" s="12">
        <v>4</v>
      </c>
      <c r="G80" s="8" t="s">
        <v>296</v>
      </c>
      <c r="H80" s="2" t="str">
        <f t="shared" si="4"/>
        <v>03.08.04</v>
      </c>
      <c r="I80" s="33" t="str">
        <f>IF(ISNA(MATCH($H80,'Classificação PRISB'!$G$2:$G$51,0)),"não","sim")</f>
        <v>não</v>
      </c>
      <c r="J80" s="53" t="str">
        <f>IF(I80="sim",LOOKUP($H80,'Classificação PRISB'!$G$2:$G$51,'Classificação PRISB'!$H$2:$H$51),"-")</f>
        <v>-</v>
      </c>
      <c r="K80" s="33" t="str">
        <f>IF(ISNA(MATCH($H80,'Classificação Outros'!$G$2:$G$19,0)),"não","sim")</f>
        <v>sim</v>
      </c>
      <c r="L80" s="53">
        <f>IF(K80="sim",LOOKUP($H80,'Classificação Outros'!$G$2:$G$19,'Classificação Outros'!$H$2:$H$19),"-")</f>
        <v>0.1</v>
      </c>
      <c r="M80" s="33" t="str">
        <f>IF(ISNA(MATCH($H80,'Classificação Diagnóstico'!$G$2:$G$45,0)),"não","sim")</f>
        <v>não</v>
      </c>
      <c r="N80" s="53" t="str">
        <f>IF(M80="sim",LOOKUP($H80,'Classificação Diagnóstico'!$G$2:$G$45,'Classificação Diagnóstico'!$H$2:$H$45),"-")</f>
        <v>-</v>
      </c>
      <c r="O80" s="54" t="str">
        <f t="shared" si="5"/>
        <v>sim</v>
      </c>
      <c r="P80" s="54">
        <f t="shared" si="6"/>
        <v>0.1</v>
      </c>
      <c r="Q80" s="53">
        <f t="shared" si="7"/>
        <v>5.2153391321550426E-2</v>
      </c>
    </row>
    <row r="81" spans="1:17" x14ac:dyDescent="0.25">
      <c r="A81" s="47">
        <v>3</v>
      </c>
      <c r="B81" s="48" t="s">
        <v>481</v>
      </c>
      <c r="C81" s="6">
        <v>9</v>
      </c>
      <c r="D81" s="7" t="s">
        <v>92</v>
      </c>
      <c r="E81" s="7" t="s">
        <v>93</v>
      </c>
      <c r="F81" s="7">
        <v>1</v>
      </c>
      <c r="G81" s="8" t="s">
        <v>297</v>
      </c>
      <c r="H81" s="2" t="str">
        <f t="shared" si="4"/>
        <v>03.09.01</v>
      </c>
      <c r="I81" s="33" t="str">
        <f>IF(ISNA(MATCH($H81,'Classificação PRISB'!$G$2:$G$51,0)),"não","sim")</f>
        <v>não</v>
      </c>
      <c r="J81" s="53" t="str">
        <f>IF(I81="sim",LOOKUP($H81,'Classificação PRISB'!$G$2:$G$51,'Classificação PRISB'!$H$2:$H$51),"-")</f>
        <v>-</v>
      </c>
      <c r="K81" s="33" t="str">
        <f>IF(ISNA(MATCH($H81,'Classificação Outros'!$G$2:$G$19,0)),"não","sim")</f>
        <v>não</v>
      </c>
      <c r="L81" s="53" t="str">
        <f>IF(K81="sim",LOOKUP($H81,'Classificação Outros'!$G$2:$G$19,'Classificação Outros'!$H$2:$H$19),"-")</f>
        <v>-</v>
      </c>
      <c r="M81" s="33" t="str">
        <f>IF(ISNA(MATCH($H81,'Classificação Diagnóstico'!$G$2:$G$45,0)),"não","sim")</f>
        <v>não</v>
      </c>
      <c r="N81" s="53" t="str">
        <f>IF(M81="sim",LOOKUP($H81,'Classificação Diagnóstico'!$G$2:$G$45,'Classificação Diagnóstico'!$H$2:$H$45),"-")</f>
        <v>-</v>
      </c>
      <c r="O81" s="54" t="str">
        <f t="shared" si="5"/>
        <v>não</v>
      </c>
      <c r="P81" s="54" t="str">
        <f t="shared" si="6"/>
        <v>-</v>
      </c>
      <c r="Q81" s="53" t="str">
        <f t="shared" si="7"/>
        <v>-</v>
      </c>
    </row>
    <row r="82" spans="1:17" x14ac:dyDescent="0.25">
      <c r="A82" s="47">
        <v>3</v>
      </c>
      <c r="B82" s="48" t="s">
        <v>481</v>
      </c>
      <c r="C82" s="6">
        <v>9</v>
      </c>
      <c r="D82" s="7" t="s">
        <v>92</v>
      </c>
      <c r="E82" s="7" t="s">
        <v>93</v>
      </c>
      <c r="F82" s="12">
        <v>2</v>
      </c>
      <c r="G82" s="8" t="s">
        <v>298</v>
      </c>
      <c r="H82" s="2" t="str">
        <f t="shared" si="4"/>
        <v>03.09.02</v>
      </c>
      <c r="I82" s="33" t="str">
        <f>IF(ISNA(MATCH($H82,'Classificação PRISB'!$G$2:$G$51,0)),"não","sim")</f>
        <v>não</v>
      </c>
      <c r="J82" s="53" t="str">
        <f>IF(I82="sim",LOOKUP($H82,'Classificação PRISB'!$G$2:$G$51,'Classificação PRISB'!$H$2:$H$51),"-")</f>
        <v>-</v>
      </c>
      <c r="K82" s="33" t="str">
        <f>IF(ISNA(MATCH($H82,'Classificação Outros'!$G$2:$G$19,0)),"não","sim")</f>
        <v>não</v>
      </c>
      <c r="L82" s="53" t="str">
        <f>IF(K82="sim",LOOKUP($H82,'Classificação Outros'!$G$2:$G$19,'Classificação Outros'!$H$2:$H$19),"-")</f>
        <v>-</v>
      </c>
      <c r="M82" s="33" t="str">
        <f>IF(ISNA(MATCH($H82,'Classificação Diagnóstico'!$G$2:$G$45,0)),"não","sim")</f>
        <v>não</v>
      </c>
      <c r="N82" s="53" t="str">
        <f>IF(M82="sim",LOOKUP($H82,'Classificação Diagnóstico'!$G$2:$G$45,'Classificação Diagnóstico'!$H$2:$H$45),"-")</f>
        <v>-</v>
      </c>
      <c r="O82" s="54" t="str">
        <f t="shared" si="5"/>
        <v>não</v>
      </c>
      <c r="P82" s="54" t="str">
        <f t="shared" si="6"/>
        <v>-</v>
      </c>
      <c r="Q82" s="53" t="str">
        <f t="shared" si="7"/>
        <v>-</v>
      </c>
    </row>
    <row r="83" spans="1:17" x14ac:dyDescent="0.25">
      <c r="A83" s="47">
        <v>3</v>
      </c>
      <c r="B83" s="48" t="s">
        <v>481</v>
      </c>
      <c r="C83" s="6">
        <v>9</v>
      </c>
      <c r="D83" s="7" t="s">
        <v>92</v>
      </c>
      <c r="E83" s="7" t="s">
        <v>93</v>
      </c>
      <c r="F83" s="12">
        <v>3</v>
      </c>
      <c r="G83" s="8" t="s">
        <v>299</v>
      </c>
      <c r="H83" s="2" t="str">
        <f t="shared" si="4"/>
        <v>03.09.03</v>
      </c>
      <c r="I83" s="33" t="str">
        <f>IF(ISNA(MATCH($H83,'Classificação PRISB'!$G$2:$G$51,0)),"não","sim")</f>
        <v>não</v>
      </c>
      <c r="J83" s="53" t="str">
        <f>IF(I83="sim",LOOKUP($H83,'Classificação PRISB'!$G$2:$G$51,'Classificação PRISB'!$H$2:$H$51),"-")</f>
        <v>-</v>
      </c>
      <c r="K83" s="33" t="str">
        <f>IF(ISNA(MATCH($H83,'Classificação Outros'!$G$2:$G$19,0)),"não","sim")</f>
        <v>não</v>
      </c>
      <c r="L83" s="53" t="str">
        <f>IF(K83="sim",LOOKUP($H83,'Classificação Outros'!$G$2:$G$19,'Classificação Outros'!$H$2:$H$19),"-")</f>
        <v>-</v>
      </c>
      <c r="M83" s="33" t="str">
        <f>IF(ISNA(MATCH($H83,'Classificação Diagnóstico'!$G$2:$G$45,0)),"não","sim")</f>
        <v>não</v>
      </c>
      <c r="N83" s="53" t="str">
        <f>IF(M83="sim",LOOKUP($H83,'Classificação Diagnóstico'!$G$2:$G$45,'Classificação Diagnóstico'!$H$2:$H$45),"-")</f>
        <v>-</v>
      </c>
      <c r="O83" s="54" t="str">
        <f t="shared" si="5"/>
        <v>não</v>
      </c>
      <c r="P83" s="54" t="str">
        <f t="shared" si="6"/>
        <v>-</v>
      </c>
      <c r="Q83" s="53" t="str">
        <f t="shared" si="7"/>
        <v>-</v>
      </c>
    </row>
    <row r="84" spans="1:17" x14ac:dyDescent="0.25">
      <c r="A84" s="47">
        <v>3</v>
      </c>
      <c r="B84" s="48" t="s">
        <v>481</v>
      </c>
      <c r="C84" s="6">
        <v>9</v>
      </c>
      <c r="D84" s="7" t="s">
        <v>92</v>
      </c>
      <c r="E84" s="7" t="s">
        <v>93</v>
      </c>
      <c r="F84" s="12">
        <v>4</v>
      </c>
      <c r="G84" s="8" t="s">
        <v>300</v>
      </c>
      <c r="H84" s="2" t="str">
        <f t="shared" si="4"/>
        <v>03.09.04</v>
      </c>
      <c r="I84" s="33" t="str">
        <f>IF(ISNA(MATCH($H84,'Classificação PRISB'!$G$2:$G$51,0)),"não","sim")</f>
        <v>não</v>
      </c>
      <c r="J84" s="53" t="str">
        <f>IF(I84="sim",LOOKUP($H84,'Classificação PRISB'!$G$2:$G$51,'Classificação PRISB'!$H$2:$H$51),"-")</f>
        <v>-</v>
      </c>
      <c r="K84" s="33" t="str">
        <f>IF(ISNA(MATCH($H84,'Classificação Outros'!$G$2:$G$19,0)),"não","sim")</f>
        <v>não</v>
      </c>
      <c r="L84" s="53" t="str">
        <f>IF(K84="sim",LOOKUP($H84,'Classificação Outros'!$G$2:$G$19,'Classificação Outros'!$H$2:$H$19),"-")</f>
        <v>-</v>
      </c>
      <c r="M84" s="33" t="str">
        <f>IF(ISNA(MATCH($H84,'Classificação Diagnóstico'!$G$2:$G$45,0)),"não","sim")</f>
        <v>não</v>
      </c>
      <c r="N84" s="53" t="str">
        <f>IF(M84="sim",LOOKUP($H84,'Classificação Diagnóstico'!$G$2:$G$45,'Classificação Diagnóstico'!$H$2:$H$45),"-")</f>
        <v>-</v>
      </c>
      <c r="O84" s="54" t="str">
        <f t="shared" si="5"/>
        <v>não</v>
      </c>
      <c r="P84" s="54" t="str">
        <f t="shared" si="6"/>
        <v>-</v>
      </c>
      <c r="Q84" s="53" t="str">
        <f t="shared" si="7"/>
        <v>-</v>
      </c>
    </row>
    <row r="85" spans="1:17" x14ac:dyDescent="0.25">
      <c r="A85" s="47">
        <v>4</v>
      </c>
      <c r="B85" s="48" t="s">
        <v>482</v>
      </c>
      <c r="C85" s="6">
        <v>1</v>
      </c>
      <c r="D85" s="7" t="s">
        <v>17</v>
      </c>
      <c r="E85" s="7" t="s">
        <v>301</v>
      </c>
      <c r="F85" s="7">
        <v>1</v>
      </c>
      <c r="G85" s="8" t="s">
        <v>302</v>
      </c>
      <c r="H85" s="2" t="str">
        <f t="shared" si="4"/>
        <v>04.01.01</v>
      </c>
      <c r="I85" s="33" t="str">
        <f>IF(ISNA(MATCH($H85,'Classificação PRISB'!$G$2:$G$51,0)),"não","sim")</f>
        <v>sim</v>
      </c>
      <c r="J85" s="53">
        <f>IF(I85="sim",LOOKUP($H85,'Classificação PRISB'!$G$2:$G$51,'Classificação PRISB'!$H$2:$H$51),"-")</f>
        <v>0</v>
      </c>
      <c r="K85" s="33" t="str">
        <f>IF(ISNA(MATCH($H85,'Classificação Outros'!$G$2:$G$19,0)),"não","sim")</f>
        <v>não</v>
      </c>
      <c r="L85" s="53" t="str">
        <f>IF(K85="sim",LOOKUP($H85,'Classificação Outros'!$G$2:$G$19,'Classificação Outros'!$H$2:$H$19),"-")</f>
        <v>-</v>
      </c>
      <c r="M85" s="33" t="str">
        <f>IF(ISNA(MATCH($H85,'Classificação Diagnóstico'!$G$2:$G$45,0)),"não","sim")</f>
        <v>não</v>
      </c>
      <c r="N85" s="53" t="str">
        <f>IF(M85="sim",LOOKUP($H85,'Classificação Diagnóstico'!$G$2:$G$45,'Classificação Diagnóstico'!$H$2:$H$45),"-")</f>
        <v>-</v>
      </c>
      <c r="O85" s="54" t="str">
        <f t="shared" si="5"/>
        <v>sim</v>
      </c>
      <c r="P85" s="54">
        <f t="shared" si="6"/>
        <v>0</v>
      </c>
      <c r="Q85" s="53">
        <f t="shared" si="7"/>
        <v>0</v>
      </c>
    </row>
    <row r="86" spans="1:17" x14ac:dyDescent="0.25">
      <c r="A86" s="47">
        <v>4</v>
      </c>
      <c r="B86" s="48" t="s">
        <v>482</v>
      </c>
      <c r="C86" s="6">
        <v>2</v>
      </c>
      <c r="D86" s="7" t="s">
        <v>16</v>
      </c>
      <c r="E86" s="7" t="s">
        <v>303</v>
      </c>
      <c r="F86" s="7">
        <v>1</v>
      </c>
      <c r="G86" s="8" t="s">
        <v>304</v>
      </c>
      <c r="H86" s="2" t="str">
        <f t="shared" si="4"/>
        <v>04.02.01</v>
      </c>
      <c r="I86" s="33" t="str">
        <f>IF(ISNA(MATCH($H86,'Classificação PRISB'!$G$2:$G$51,0)),"não","sim")</f>
        <v>sim</v>
      </c>
      <c r="J86" s="53">
        <f>IF(I86="sim",LOOKUP($H86,'Classificação PRISB'!$G$2:$G$51,'Classificação PRISB'!$H$2:$H$51),"-")</f>
        <v>1</v>
      </c>
      <c r="K86" s="33" t="str">
        <f>IF(ISNA(MATCH($H86,'Classificação Outros'!$G$2:$G$19,0)),"não","sim")</f>
        <v>não</v>
      </c>
      <c r="L86" s="53" t="str">
        <f>IF(K86="sim",LOOKUP($H86,'Classificação Outros'!$G$2:$G$19,'Classificação Outros'!$H$2:$H$19),"-")</f>
        <v>-</v>
      </c>
      <c r="M86" s="33" t="str">
        <f>IF(ISNA(MATCH($H86,'Classificação Diagnóstico'!$G$2:$G$45,0)),"não","sim")</f>
        <v>não</v>
      </c>
      <c r="N86" s="53" t="str">
        <f>IF(M86="sim",LOOKUP($H86,'Classificação Diagnóstico'!$G$2:$G$45,'Classificação Diagnóstico'!$H$2:$H$45),"-")</f>
        <v>-</v>
      </c>
      <c r="O86" s="54" t="str">
        <f t="shared" si="5"/>
        <v>sim</v>
      </c>
      <c r="P86" s="54">
        <f t="shared" si="6"/>
        <v>1</v>
      </c>
      <c r="Q86" s="53">
        <f t="shared" si="7"/>
        <v>0.52153391321550424</v>
      </c>
    </row>
    <row r="87" spans="1:17" x14ac:dyDescent="0.25">
      <c r="A87" s="47">
        <v>4</v>
      </c>
      <c r="B87" s="48" t="s">
        <v>482</v>
      </c>
      <c r="C87" s="6">
        <v>3</v>
      </c>
      <c r="D87" s="7" t="s">
        <v>15</v>
      </c>
      <c r="E87" s="7" t="s">
        <v>305</v>
      </c>
      <c r="F87" s="7">
        <v>1</v>
      </c>
      <c r="G87" s="8" t="s">
        <v>306</v>
      </c>
      <c r="H87" s="2" t="str">
        <f t="shared" si="4"/>
        <v>04.03.01</v>
      </c>
      <c r="I87" s="33" t="str">
        <f>IF(ISNA(MATCH($H87,'Classificação PRISB'!$G$2:$G$51,0)),"não","sim")</f>
        <v>não</v>
      </c>
      <c r="J87" s="53" t="str">
        <f>IF(I87="sim",LOOKUP($H87,'Classificação PRISB'!$G$2:$G$51,'Classificação PRISB'!$H$2:$H$51),"-")</f>
        <v>-</v>
      </c>
      <c r="K87" s="33" t="str">
        <f>IF(ISNA(MATCH($H87,'Classificação Outros'!$G$2:$G$19,0)),"não","sim")</f>
        <v>não</v>
      </c>
      <c r="L87" s="53" t="str">
        <f>IF(K87="sim",LOOKUP($H87,'Classificação Outros'!$G$2:$G$19,'Classificação Outros'!$H$2:$H$19),"-")</f>
        <v>-</v>
      </c>
      <c r="M87" s="33" t="str">
        <f>IF(ISNA(MATCH($H87,'Classificação Diagnóstico'!$G$2:$G$45,0)),"não","sim")</f>
        <v>sim</v>
      </c>
      <c r="N87" s="53">
        <f>IF(M87="sim",LOOKUP($H87,'Classificação Diagnóstico'!$G$2:$G$45,'Classificação Diagnóstico'!$H$2:$H$45),"-")</f>
        <v>1</v>
      </c>
      <c r="O87" s="54" t="str">
        <f t="shared" si="5"/>
        <v>sim</v>
      </c>
      <c r="P87" s="54">
        <f t="shared" si="6"/>
        <v>1</v>
      </c>
      <c r="Q87" s="53">
        <f t="shared" si="7"/>
        <v>0.52153391321550424</v>
      </c>
    </row>
    <row r="88" spans="1:17" x14ac:dyDescent="0.25">
      <c r="A88" s="47">
        <v>4</v>
      </c>
      <c r="B88" s="48" t="s">
        <v>482</v>
      </c>
      <c r="C88" s="6">
        <v>3</v>
      </c>
      <c r="D88" s="7" t="s">
        <v>15</v>
      </c>
      <c r="E88" s="7" t="s">
        <v>305</v>
      </c>
      <c r="F88" s="12">
        <v>2</v>
      </c>
      <c r="G88" s="8" t="s">
        <v>307</v>
      </c>
      <c r="H88" s="2" t="str">
        <f t="shared" si="4"/>
        <v>04.03.02</v>
      </c>
      <c r="I88" s="33" t="str">
        <f>IF(ISNA(MATCH($H88,'Classificação PRISB'!$G$2:$G$51,0)),"não","sim")</f>
        <v>sim</v>
      </c>
      <c r="J88" s="53">
        <f>IF(I88="sim",LOOKUP($H88,'Classificação PRISB'!$G$2:$G$51,'Classificação PRISB'!$H$2:$H$51),"-")</f>
        <v>0.85503417134379989</v>
      </c>
      <c r="K88" s="33" t="str">
        <f>IF(ISNA(MATCH($H88,'Classificação Outros'!$G$2:$G$19,0)),"não","sim")</f>
        <v>não</v>
      </c>
      <c r="L88" s="53" t="str">
        <f>IF(K88="sim",LOOKUP($H88,'Classificação Outros'!$G$2:$G$19,'Classificação Outros'!$H$2:$H$19),"-")</f>
        <v>-</v>
      </c>
      <c r="M88" s="33" t="str">
        <f>IF(ISNA(MATCH($H88,'Classificação Diagnóstico'!$G$2:$G$45,0)),"não","sim")</f>
        <v>sim</v>
      </c>
      <c r="N88" s="53">
        <f>IF(M88="sim",LOOKUP($H88,'Classificação Diagnóstico'!$G$2:$G$45,'Classificação Diagnóstico'!$H$2:$H$45),"-")</f>
        <v>1</v>
      </c>
      <c r="O88" s="54" t="str">
        <f t="shared" si="5"/>
        <v>sim</v>
      </c>
      <c r="P88" s="54">
        <f t="shared" si="6"/>
        <v>1.8550341713437999</v>
      </c>
      <c r="Q88" s="53">
        <f t="shared" si="7"/>
        <v>0.96746323052941208</v>
      </c>
    </row>
    <row r="89" spans="1:17" x14ac:dyDescent="0.25">
      <c r="A89" s="47">
        <v>4</v>
      </c>
      <c r="B89" s="48" t="s">
        <v>482</v>
      </c>
      <c r="C89" s="6">
        <v>3</v>
      </c>
      <c r="D89" s="7" t="s">
        <v>15</v>
      </c>
      <c r="E89" s="7" t="s">
        <v>305</v>
      </c>
      <c r="F89" s="12">
        <v>3</v>
      </c>
      <c r="G89" s="8" t="s">
        <v>308</v>
      </c>
      <c r="H89" s="2" t="str">
        <f t="shared" si="4"/>
        <v>04.03.03</v>
      </c>
      <c r="I89" s="33" t="str">
        <f>IF(ISNA(MATCH($H89,'Classificação PRISB'!$G$2:$G$51,0)),"não","sim")</f>
        <v>não</v>
      </c>
      <c r="J89" s="53" t="str">
        <f>IF(I89="sim",LOOKUP($H89,'Classificação PRISB'!$G$2:$G$51,'Classificação PRISB'!$H$2:$H$51),"-")</f>
        <v>-</v>
      </c>
      <c r="K89" s="33" t="str">
        <f>IF(ISNA(MATCH($H89,'Classificação Outros'!$G$2:$G$19,0)),"não","sim")</f>
        <v>não</v>
      </c>
      <c r="L89" s="53" t="str">
        <f>IF(K89="sim",LOOKUP($H89,'Classificação Outros'!$G$2:$G$19,'Classificação Outros'!$H$2:$H$19),"-")</f>
        <v>-</v>
      </c>
      <c r="M89" s="33" t="str">
        <f>IF(ISNA(MATCH($H89,'Classificação Diagnóstico'!$G$2:$G$45,0)),"não","sim")</f>
        <v>sim</v>
      </c>
      <c r="N89" s="53">
        <f>IF(M89="sim",LOOKUP($H89,'Classificação Diagnóstico'!$G$2:$G$45,'Classificação Diagnóstico'!$H$2:$H$45),"-")</f>
        <v>1</v>
      </c>
      <c r="O89" s="54" t="str">
        <f t="shared" si="5"/>
        <v>sim</v>
      </c>
      <c r="P89" s="54">
        <f t="shared" si="6"/>
        <v>1</v>
      </c>
      <c r="Q89" s="53">
        <f t="shared" si="7"/>
        <v>0.52153391321550424</v>
      </c>
    </row>
    <row r="90" spans="1:17" x14ac:dyDescent="0.25">
      <c r="A90" s="47">
        <v>4</v>
      </c>
      <c r="B90" s="48" t="s">
        <v>482</v>
      </c>
      <c r="C90" s="6">
        <v>3</v>
      </c>
      <c r="D90" s="7" t="s">
        <v>15</v>
      </c>
      <c r="E90" s="7" t="s">
        <v>305</v>
      </c>
      <c r="F90" s="12">
        <v>4</v>
      </c>
      <c r="G90" s="8" t="s">
        <v>309</v>
      </c>
      <c r="H90" s="2" t="str">
        <f t="shared" si="4"/>
        <v>04.03.04</v>
      </c>
      <c r="I90" s="33" t="str">
        <f>IF(ISNA(MATCH($H90,'Classificação PRISB'!$G$2:$G$51,0)),"não","sim")</f>
        <v>sim</v>
      </c>
      <c r="J90" s="53">
        <f>IF(I90="sim",LOOKUP($H90,'Classificação PRISB'!$G$2:$G$51,'Classificação PRISB'!$H$2:$H$51),"-")</f>
        <v>0.78189438387461452</v>
      </c>
      <c r="K90" s="33" t="str">
        <f>IF(ISNA(MATCH($H90,'Classificação Outros'!$G$2:$G$19,0)),"não","sim")</f>
        <v>não</v>
      </c>
      <c r="L90" s="53" t="str">
        <f>IF(K90="sim",LOOKUP($H90,'Classificação Outros'!$G$2:$G$19,'Classificação Outros'!$H$2:$H$19),"-")</f>
        <v>-</v>
      </c>
      <c r="M90" s="33" t="str">
        <f>IF(ISNA(MATCH($H90,'Classificação Diagnóstico'!$G$2:$G$45,0)),"não","sim")</f>
        <v>sim</v>
      </c>
      <c r="N90" s="53">
        <f>IF(M90="sim",LOOKUP($H90,'Classificação Diagnóstico'!$G$2:$G$45,'Classificação Diagnóstico'!$H$2:$H$45),"-")</f>
        <v>1</v>
      </c>
      <c r="O90" s="54" t="str">
        <f t="shared" si="5"/>
        <v>sim</v>
      </c>
      <c r="P90" s="54">
        <f t="shared" si="6"/>
        <v>1.7818943838746146</v>
      </c>
      <c r="Q90" s="53">
        <f t="shared" si="7"/>
        <v>0.92931835095885762</v>
      </c>
    </row>
    <row r="91" spans="1:17" x14ac:dyDescent="0.25">
      <c r="A91" s="47">
        <v>4</v>
      </c>
      <c r="B91" s="48" t="s">
        <v>482</v>
      </c>
      <c r="C91" s="6">
        <v>4</v>
      </c>
      <c r="D91" s="7" t="s">
        <v>14</v>
      </c>
      <c r="E91" s="7" t="s">
        <v>94</v>
      </c>
      <c r="F91" s="7">
        <v>1</v>
      </c>
      <c r="G91" s="8" t="s">
        <v>444</v>
      </c>
      <c r="H91" s="2" t="str">
        <f t="shared" si="4"/>
        <v>04.04.01</v>
      </c>
      <c r="I91" s="33" t="str">
        <f>IF(ISNA(MATCH($H91,'Classificação PRISB'!$G$2:$G$51,0)),"não","sim")</f>
        <v>sim</v>
      </c>
      <c r="J91" s="53">
        <f>IF(I91="sim",LOOKUP($H91,'Classificação PRISB'!$G$2:$G$51,'Classificação PRISB'!$H$2:$H$51),"-")</f>
        <v>0.39710963215871026</v>
      </c>
      <c r="K91" s="33" t="str">
        <f>IF(ISNA(MATCH($H91,'Classificação Outros'!$G$2:$G$19,0)),"não","sim")</f>
        <v>não</v>
      </c>
      <c r="L91" s="53" t="str">
        <f>IF(K91="sim",LOOKUP($H91,'Classificação Outros'!$G$2:$G$19,'Classificação Outros'!$H$2:$H$19),"-")</f>
        <v>-</v>
      </c>
      <c r="M91" s="33" t="str">
        <f>IF(ISNA(MATCH($H91,'Classificação Diagnóstico'!$G$2:$G$45,0)),"não","sim")</f>
        <v>não</v>
      </c>
      <c r="N91" s="53" t="str">
        <f>IF(M91="sim",LOOKUP($H91,'Classificação Diagnóstico'!$G$2:$G$45,'Classificação Diagnóstico'!$H$2:$H$45),"-")</f>
        <v>-</v>
      </c>
      <c r="O91" s="54" t="str">
        <f t="shared" si="5"/>
        <v>sim</v>
      </c>
      <c r="P91" s="54">
        <f t="shared" si="6"/>
        <v>0.39710963215871026</v>
      </c>
      <c r="Q91" s="53">
        <f t="shared" si="7"/>
        <v>0.20710614043530159</v>
      </c>
    </row>
    <row r="92" spans="1:17" x14ac:dyDescent="0.25">
      <c r="A92" s="47">
        <v>4</v>
      </c>
      <c r="B92" s="48" t="s">
        <v>482</v>
      </c>
      <c r="C92" s="6">
        <v>5</v>
      </c>
      <c r="D92" s="7" t="s">
        <v>13</v>
      </c>
      <c r="E92" s="7" t="s">
        <v>95</v>
      </c>
      <c r="F92" s="7">
        <v>1</v>
      </c>
      <c r="G92" s="8" t="s">
        <v>445</v>
      </c>
      <c r="H92" s="2" t="str">
        <f t="shared" si="4"/>
        <v>04.05.01</v>
      </c>
      <c r="I92" s="33" t="str">
        <f>IF(ISNA(MATCH($H92,'Classificação PRISB'!$G$2:$G$51,0)),"não","sim")</f>
        <v>sim</v>
      </c>
      <c r="J92" s="53">
        <f>IF(I92="sim",LOOKUP($H92,'Classificação PRISB'!$G$2:$G$51,'Classificação PRISB'!$H$2:$H$51),"-")</f>
        <v>0.26473975477247352</v>
      </c>
      <c r="K92" s="33" t="str">
        <f>IF(ISNA(MATCH($H92,'Classificação Outros'!$G$2:$G$19,0)),"não","sim")</f>
        <v>não</v>
      </c>
      <c r="L92" s="53" t="str">
        <f>IF(K92="sim",LOOKUP($H92,'Classificação Outros'!$G$2:$G$19,'Classificação Outros'!$H$2:$H$19),"-")</f>
        <v>-</v>
      </c>
      <c r="M92" s="33" t="str">
        <f>IF(ISNA(MATCH($H92,'Classificação Diagnóstico'!$G$2:$G$45,0)),"não","sim")</f>
        <v>não</v>
      </c>
      <c r="N92" s="53" t="str">
        <f>IF(M92="sim",LOOKUP($H92,'Classificação Diagnóstico'!$G$2:$G$45,'Classificação Diagnóstico'!$H$2:$H$45),"-")</f>
        <v>-</v>
      </c>
      <c r="O92" s="54" t="str">
        <f t="shared" si="5"/>
        <v>sim</v>
      </c>
      <c r="P92" s="54">
        <f t="shared" si="6"/>
        <v>0.26473975477247352</v>
      </c>
      <c r="Q92" s="53">
        <f t="shared" si="7"/>
        <v>0.13807076029020107</v>
      </c>
    </row>
    <row r="93" spans="1:17" x14ac:dyDescent="0.25">
      <c r="A93" s="47">
        <v>4</v>
      </c>
      <c r="B93" s="48" t="s">
        <v>482</v>
      </c>
      <c r="C93" s="6">
        <v>6</v>
      </c>
      <c r="D93" s="7" t="s">
        <v>96</v>
      </c>
      <c r="E93" s="7" t="s">
        <v>97</v>
      </c>
      <c r="F93" s="7">
        <v>1</v>
      </c>
      <c r="G93" s="8" t="s">
        <v>310</v>
      </c>
      <c r="H93" s="2" t="str">
        <f t="shared" si="4"/>
        <v>04.06.01</v>
      </c>
      <c r="I93" s="33" t="str">
        <f>IF(ISNA(MATCH($H93,'Classificação PRISB'!$G$2:$G$51,0)),"não","sim")</f>
        <v>não</v>
      </c>
      <c r="J93" s="53" t="str">
        <f>IF(I93="sim",LOOKUP($H93,'Classificação PRISB'!$G$2:$G$51,'Classificação PRISB'!$H$2:$H$51),"-")</f>
        <v>-</v>
      </c>
      <c r="K93" s="33" t="str">
        <f>IF(ISNA(MATCH($H93,'Classificação Outros'!$G$2:$G$19,0)),"não","sim")</f>
        <v>não</v>
      </c>
      <c r="L93" s="53" t="str">
        <f>IF(K93="sim",LOOKUP($H93,'Classificação Outros'!$G$2:$G$19,'Classificação Outros'!$H$2:$H$19),"-")</f>
        <v>-</v>
      </c>
      <c r="M93" s="33" t="str">
        <f>IF(ISNA(MATCH($H93,'Classificação Diagnóstico'!$G$2:$G$45,0)),"não","sim")</f>
        <v>não</v>
      </c>
      <c r="N93" s="53" t="str">
        <f>IF(M93="sim",LOOKUP($H93,'Classificação Diagnóstico'!$G$2:$G$45,'Classificação Diagnóstico'!$H$2:$H$45),"-")</f>
        <v>-</v>
      </c>
      <c r="O93" s="54" t="str">
        <f t="shared" si="5"/>
        <v>não</v>
      </c>
      <c r="P93" s="54" t="str">
        <f t="shared" si="6"/>
        <v>-</v>
      </c>
      <c r="Q93" s="53" t="str">
        <f t="shared" si="7"/>
        <v>-</v>
      </c>
    </row>
    <row r="94" spans="1:17" x14ac:dyDescent="0.25">
      <c r="A94" s="47">
        <v>4</v>
      </c>
      <c r="B94" s="48" t="s">
        <v>482</v>
      </c>
      <c r="C94" s="6">
        <v>6</v>
      </c>
      <c r="D94" s="7" t="s">
        <v>96</v>
      </c>
      <c r="E94" s="7" t="s">
        <v>97</v>
      </c>
      <c r="F94" s="12">
        <v>2</v>
      </c>
      <c r="G94" s="8" t="s">
        <v>311</v>
      </c>
      <c r="H94" s="2" t="str">
        <f t="shared" si="4"/>
        <v>04.06.02</v>
      </c>
      <c r="I94" s="33" t="str">
        <f>IF(ISNA(MATCH($H94,'Classificação PRISB'!$G$2:$G$51,0)),"não","sim")</f>
        <v>não</v>
      </c>
      <c r="J94" s="53" t="str">
        <f>IF(I94="sim",LOOKUP($H94,'Classificação PRISB'!$G$2:$G$51,'Classificação PRISB'!$H$2:$H$51),"-")</f>
        <v>-</v>
      </c>
      <c r="K94" s="33" t="str">
        <f>IF(ISNA(MATCH($H94,'Classificação Outros'!$G$2:$G$19,0)),"não","sim")</f>
        <v>não</v>
      </c>
      <c r="L94" s="53" t="str">
        <f>IF(K94="sim",LOOKUP($H94,'Classificação Outros'!$G$2:$G$19,'Classificação Outros'!$H$2:$H$19),"-")</f>
        <v>-</v>
      </c>
      <c r="M94" s="33" t="str">
        <f>IF(ISNA(MATCH($H94,'Classificação Diagnóstico'!$G$2:$G$45,0)),"não","sim")</f>
        <v>não</v>
      </c>
      <c r="N94" s="53" t="str">
        <f>IF(M94="sim",LOOKUP($H94,'Classificação Diagnóstico'!$G$2:$G$45,'Classificação Diagnóstico'!$H$2:$H$45),"-")</f>
        <v>-</v>
      </c>
      <c r="O94" s="54" t="str">
        <f t="shared" si="5"/>
        <v>não</v>
      </c>
      <c r="P94" s="54" t="str">
        <f t="shared" si="6"/>
        <v>-</v>
      </c>
      <c r="Q94" s="53" t="str">
        <f t="shared" si="7"/>
        <v>-</v>
      </c>
    </row>
    <row r="95" spans="1:17" x14ac:dyDescent="0.25">
      <c r="A95" s="47">
        <v>4</v>
      </c>
      <c r="B95" s="48" t="s">
        <v>482</v>
      </c>
      <c r="C95" s="6">
        <v>6</v>
      </c>
      <c r="D95" s="7" t="s">
        <v>96</v>
      </c>
      <c r="E95" s="7" t="s">
        <v>97</v>
      </c>
      <c r="F95" s="12">
        <v>3</v>
      </c>
      <c r="G95" s="8" t="s">
        <v>312</v>
      </c>
      <c r="H95" s="2" t="str">
        <f t="shared" si="4"/>
        <v>04.06.03</v>
      </c>
      <c r="I95" s="33" t="str">
        <f>IF(ISNA(MATCH($H95,'Classificação PRISB'!$G$2:$G$51,0)),"não","sim")</f>
        <v>não</v>
      </c>
      <c r="J95" s="53" t="str">
        <f>IF(I95="sim",LOOKUP($H95,'Classificação PRISB'!$G$2:$G$51,'Classificação PRISB'!$H$2:$H$51),"-")</f>
        <v>-</v>
      </c>
      <c r="K95" s="33" t="str">
        <f>IF(ISNA(MATCH($H95,'Classificação Outros'!$G$2:$G$19,0)),"não","sim")</f>
        <v>não</v>
      </c>
      <c r="L95" s="53" t="str">
        <f>IF(K95="sim",LOOKUP($H95,'Classificação Outros'!$G$2:$G$19,'Classificação Outros'!$H$2:$H$19),"-")</f>
        <v>-</v>
      </c>
      <c r="M95" s="33" t="str">
        <f>IF(ISNA(MATCH($H95,'Classificação Diagnóstico'!$G$2:$G$45,0)),"não","sim")</f>
        <v>não</v>
      </c>
      <c r="N95" s="53" t="str">
        <f>IF(M95="sim",LOOKUP($H95,'Classificação Diagnóstico'!$G$2:$G$45,'Classificação Diagnóstico'!$H$2:$H$45),"-")</f>
        <v>-</v>
      </c>
      <c r="O95" s="54" t="str">
        <f t="shared" si="5"/>
        <v>não</v>
      </c>
      <c r="P95" s="54" t="str">
        <f t="shared" si="6"/>
        <v>-</v>
      </c>
      <c r="Q95" s="53" t="str">
        <f t="shared" si="7"/>
        <v>-</v>
      </c>
    </row>
    <row r="96" spans="1:17" x14ac:dyDescent="0.25">
      <c r="A96" s="47">
        <v>4</v>
      </c>
      <c r="B96" s="48" t="s">
        <v>482</v>
      </c>
      <c r="C96" s="6">
        <v>6</v>
      </c>
      <c r="D96" s="7" t="s">
        <v>96</v>
      </c>
      <c r="E96" s="7" t="s">
        <v>97</v>
      </c>
      <c r="F96" s="12">
        <v>4</v>
      </c>
      <c r="G96" s="8" t="s">
        <v>313</v>
      </c>
      <c r="H96" s="2" t="str">
        <f t="shared" si="4"/>
        <v>04.06.04</v>
      </c>
      <c r="I96" s="33" t="str">
        <f>IF(ISNA(MATCH($H96,'Classificação PRISB'!$G$2:$G$51,0)),"não","sim")</f>
        <v>não</v>
      </c>
      <c r="J96" s="53" t="str">
        <f>IF(I96="sim",LOOKUP($H96,'Classificação PRISB'!$G$2:$G$51,'Classificação PRISB'!$H$2:$H$51),"-")</f>
        <v>-</v>
      </c>
      <c r="K96" s="33" t="str">
        <f>IF(ISNA(MATCH($H96,'Classificação Outros'!$G$2:$G$19,0)),"não","sim")</f>
        <v>não</v>
      </c>
      <c r="L96" s="53" t="str">
        <f>IF(K96="sim",LOOKUP($H96,'Classificação Outros'!$G$2:$G$19,'Classificação Outros'!$H$2:$H$19),"-")</f>
        <v>-</v>
      </c>
      <c r="M96" s="33" t="str">
        <f>IF(ISNA(MATCH($H96,'Classificação Diagnóstico'!$G$2:$G$45,0)),"não","sim")</f>
        <v>não</v>
      </c>
      <c r="N96" s="53" t="str">
        <f>IF(M96="sim",LOOKUP($H96,'Classificação Diagnóstico'!$G$2:$G$45,'Classificação Diagnóstico'!$H$2:$H$45),"-")</f>
        <v>-</v>
      </c>
      <c r="O96" s="54" t="str">
        <f t="shared" si="5"/>
        <v>não</v>
      </c>
      <c r="P96" s="54" t="str">
        <f t="shared" si="6"/>
        <v>-</v>
      </c>
      <c r="Q96" s="53" t="str">
        <f t="shared" si="7"/>
        <v>-</v>
      </c>
    </row>
    <row r="97" spans="1:17" x14ac:dyDescent="0.25">
      <c r="A97" s="47">
        <v>4</v>
      </c>
      <c r="B97" s="48" t="s">
        <v>482</v>
      </c>
      <c r="C97" s="6">
        <v>7</v>
      </c>
      <c r="D97" s="7" t="s">
        <v>98</v>
      </c>
      <c r="E97" s="7" t="s">
        <v>99</v>
      </c>
      <c r="F97" s="7">
        <v>1</v>
      </c>
      <c r="G97" s="8" t="s">
        <v>314</v>
      </c>
      <c r="H97" s="2" t="str">
        <f t="shared" si="4"/>
        <v>04.07.01</v>
      </c>
      <c r="I97" s="33" t="str">
        <f>IF(ISNA(MATCH($H97,'Classificação PRISB'!$G$2:$G$51,0)),"não","sim")</f>
        <v>não</v>
      </c>
      <c r="J97" s="53" t="str">
        <f>IF(I97="sim",LOOKUP($H97,'Classificação PRISB'!$G$2:$G$51,'Classificação PRISB'!$H$2:$H$51),"-")</f>
        <v>-</v>
      </c>
      <c r="K97" s="33" t="str">
        <f>IF(ISNA(MATCH($H97,'Classificação Outros'!$G$2:$G$19,0)),"não","sim")</f>
        <v>não</v>
      </c>
      <c r="L97" s="53" t="str">
        <f>IF(K97="sim",LOOKUP($H97,'Classificação Outros'!$G$2:$G$19,'Classificação Outros'!$H$2:$H$19),"-")</f>
        <v>-</v>
      </c>
      <c r="M97" s="33" t="str">
        <f>IF(ISNA(MATCH($H97,'Classificação Diagnóstico'!$G$2:$G$45,0)),"não","sim")</f>
        <v>não</v>
      </c>
      <c r="N97" s="53" t="str">
        <f>IF(M97="sim",LOOKUP($H97,'Classificação Diagnóstico'!$G$2:$G$45,'Classificação Diagnóstico'!$H$2:$H$45),"-")</f>
        <v>-</v>
      </c>
      <c r="O97" s="54" t="str">
        <f t="shared" si="5"/>
        <v>não</v>
      </c>
      <c r="P97" s="54" t="str">
        <f t="shared" si="6"/>
        <v>-</v>
      </c>
      <c r="Q97" s="53" t="str">
        <f t="shared" si="7"/>
        <v>-</v>
      </c>
    </row>
    <row r="98" spans="1:17" x14ac:dyDescent="0.25">
      <c r="A98" s="47">
        <v>4</v>
      </c>
      <c r="B98" s="48" t="s">
        <v>482</v>
      </c>
      <c r="C98" s="6">
        <v>8</v>
      </c>
      <c r="D98" s="7" t="s">
        <v>45</v>
      </c>
      <c r="E98" s="7" t="s">
        <v>100</v>
      </c>
      <c r="F98" s="7">
        <v>1</v>
      </c>
      <c r="G98" s="8" t="s">
        <v>315</v>
      </c>
      <c r="H98" s="2" t="str">
        <f t="shared" si="4"/>
        <v>04.08.01</v>
      </c>
      <c r="I98" s="33" t="str">
        <f>IF(ISNA(MATCH($H98,'Classificação PRISB'!$G$2:$G$51,0)),"não","sim")</f>
        <v>não</v>
      </c>
      <c r="J98" s="53" t="str">
        <f>IF(I98="sim",LOOKUP($H98,'Classificação PRISB'!$G$2:$G$51,'Classificação PRISB'!$H$2:$H$51),"-")</f>
        <v>-</v>
      </c>
      <c r="K98" s="33" t="str">
        <f>IF(ISNA(MATCH($H98,'Classificação Outros'!$G$2:$G$19,0)),"não","sim")</f>
        <v>não</v>
      </c>
      <c r="L98" s="53" t="str">
        <f>IF(K98="sim",LOOKUP($H98,'Classificação Outros'!$G$2:$G$19,'Classificação Outros'!$H$2:$H$19),"-")</f>
        <v>-</v>
      </c>
      <c r="M98" s="33" t="str">
        <f>IF(ISNA(MATCH($H98,'Classificação Diagnóstico'!$G$2:$G$45,0)),"não","sim")</f>
        <v>sim</v>
      </c>
      <c r="N98" s="53">
        <f>IF(M98="sim",LOOKUP($H98,'Classificação Diagnóstico'!$G$2:$G$45,'Classificação Diagnóstico'!$H$2:$H$45),"-")</f>
        <v>1</v>
      </c>
      <c r="O98" s="54" t="str">
        <f t="shared" si="5"/>
        <v>sim</v>
      </c>
      <c r="P98" s="54">
        <f t="shared" si="6"/>
        <v>1</v>
      </c>
      <c r="Q98" s="53">
        <f t="shared" si="7"/>
        <v>0.52153391321550424</v>
      </c>
    </row>
    <row r="99" spans="1:17" x14ac:dyDescent="0.25">
      <c r="A99" s="46">
        <v>5</v>
      </c>
      <c r="B99" s="46" t="s">
        <v>483</v>
      </c>
      <c r="C99" s="6">
        <v>1</v>
      </c>
      <c r="D99" s="7" t="s">
        <v>12</v>
      </c>
      <c r="E99" s="7" t="s">
        <v>447</v>
      </c>
      <c r="F99" s="7">
        <v>1</v>
      </c>
      <c r="G99" s="8" t="s">
        <v>316</v>
      </c>
      <c r="H99" s="2" t="str">
        <f t="shared" si="4"/>
        <v>05.01.01</v>
      </c>
      <c r="I99" s="33" t="str">
        <f>IF(ISNA(MATCH($H99,'Classificação PRISB'!$G$2:$G$51,0)),"não","sim")</f>
        <v>sim</v>
      </c>
      <c r="J99" s="53">
        <f>IF(I99="sim",LOOKUP($H99,'Classificação PRISB'!$G$2:$G$51,'Classificação PRISB'!$H$2:$H$51),"-")</f>
        <v>0</v>
      </c>
      <c r="K99" s="33" t="str">
        <f>IF(ISNA(MATCH($H99,'Classificação Outros'!$G$2:$G$19,0)),"não","sim")</f>
        <v>não</v>
      </c>
      <c r="L99" s="53" t="str">
        <f>IF(K99="sim",LOOKUP($H99,'Classificação Outros'!$G$2:$G$19,'Classificação Outros'!$H$2:$H$19),"-")</f>
        <v>-</v>
      </c>
      <c r="M99" s="33" t="str">
        <f>IF(ISNA(MATCH($H99,'Classificação Diagnóstico'!$G$2:$G$45,0)),"não","sim")</f>
        <v>não</v>
      </c>
      <c r="N99" s="53" t="str">
        <f>IF(M99="sim",LOOKUP($H99,'Classificação Diagnóstico'!$G$2:$G$45,'Classificação Diagnóstico'!$H$2:$H$45),"-")</f>
        <v>-</v>
      </c>
      <c r="O99" s="54" t="str">
        <f t="shared" si="5"/>
        <v>sim</v>
      </c>
      <c r="P99" s="54">
        <f t="shared" si="6"/>
        <v>0</v>
      </c>
      <c r="Q99" s="53">
        <f t="shared" si="7"/>
        <v>0</v>
      </c>
    </row>
    <row r="100" spans="1:17" x14ac:dyDescent="0.25">
      <c r="A100" s="46">
        <v>5</v>
      </c>
      <c r="B100" s="46" t="s">
        <v>483</v>
      </c>
      <c r="C100" s="6">
        <v>1</v>
      </c>
      <c r="D100" s="7" t="s">
        <v>12</v>
      </c>
      <c r="E100" s="7" t="s">
        <v>447</v>
      </c>
      <c r="F100" s="12">
        <v>2</v>
      </c>
      <c r="G100" s="8" t="s">
        <v>317</v>
      </c>
      <c r="H100" s="2" t="str">
        <f t="shared" si="4"/>
        <v>05.01.02</v>
      </c>
      <c r="I100" s="33" t="str">
        <f>IF(ISNA(MATCH($H100,'Classificação PRISB'!$G$2:$G$51,0)),"não","sim")</f>
        <v>não</v>
      </c>
      <c r="J100" s="53" t="str">
        <f>IF(I100="sim",LOOKUP($H100,'Classificação PRISB'!$G$2:$G$51,'Classificação PRISB'!$H$2:$H$51),"-")</f>
        <v>-</v>
      </c>
      <c r="K100" s="33" t="str">
        <f>IF(ISNA(MATCH($H100,'Classificação Outros'!$G$2:$G$19,0)),"não","sim")</f>
        <v>não</v>
      </c>
      <c r="L100" s="53" t="str">
        <f>IF(K100="sim",LOOKUP($H100,'Classificação Outros'!$G$2:$G$19,'Classificação Outros'!$H$2:$H$19),"-")</f>
        <v>-</v>
      </c>
      <c r="M100" s="33" t="str">
        <f>IF(ISNA(MATCH($H100,'Classificação Diagnóstico'!$G$2:$G$45,0)),"não","sim")</f>
        <v>não</v>
      </c>
      <c r="N100" s="53" t="str">
        <f>IF(M100="sim",LOOKUP($H100,'Classificação Diagnóstico'!$G$2:$G$45,'Classificação Diagnóstico'!$H$2:$H$45),"-")</f>
        <v>-</v>
      </c>
      <c r="O100" s="54" t="str">
        <f t="shared" si="5"/>
        <v>não</v>
      </c>
      <c r="P100" s="54" t="str">
        <f t="shared" si="6"/>
        <v>-</v>
      </c>
      <c r="Q100" s="53" t="str">
        <f t="shared" si="7"/>
        <v>-</v>
      </c>
    </row>
    <row r="101" spans="1:17" x14ac:dyDescent="0.25">
      <c r="A101" s="46">
        <v>5</v>
      </c>
      <c r="B101" s="46" t="s">
        <v>483</v>
      </c>
      <c r="C101" s="6">
        <v>1</v>
      </c>
      <c r="D101" s="7" t="s">
        <v>12</v>
      </c>
      <c r="E101" s="7" t="s">
        <v>447</v>
      </c>
      <c r="F101" s="12">
        <v>3</v>
      </c>
      <c r="G101" s="8" t="s">
        <v>318</v>
      </c>
      <c r="H101" s="2" t="str">
        <f t="shared" si="4"/>
        <v>05.01.03</v>
      </c>
      <c r="I101" s="33" t="str">
        <f>IF(ISNA(MATCH($H101,'Classificação PRISB'!$G$2:$G$51,0)),"não","sim")</f>
        <v>não</v>
      </c>
      <c r="J101" s="53" t="str">
        <f>IF(I101="sim",LOOKUP($H101,'Classificação PRISB'!$G$2:$G$51,'Classificação PRISB'!$H$2:$H$51),"-")</f>
        <v>-</v>
      </c>
      <c r="K101" s="33" t="str">
        <f>IF(ISNA(MATCH($H101,'Classificação Outros'!$G$2:$G$19,0)),"não","sim")</f>
        <v>não</v>
      </c>
      <c r="L101" s="53" t="str">
        <f>IF(K101="sim",LOOKUP($H101,'Classificação Outros'!$G$2:$G$19,'Classificação Outros'!$H$2:$H$19),"-")</f>
        <v>-</v>
      </c>
      <c r="M101" s="33" t="str">
        <f>IF(ISNA(MATCH($H101,'Classificação Diagnóstico'!$G$2:$G$45,0)),"não","sim")</f>
        <v>não</v>
      </c>
      <c r="N101" s="53" t="str">
        <f>IF(M101="sim",LOOKUP($H101,'Classificação Diagnóstico'!$G$2:$G$45,'Classificação Diagnóstico'!$H$2:$H$45),"-")</f>
        <v>-</v>
      </c>
      <c r="O101" s="54" t="str">
        <f t="shared" si="5"/>
        <v>não</v>
      </c>
      <c r="P101" s="54" t="str">
        <f t="shared" si="6"/>
        <v>-</v>
      </c>
      <c r="Q101" s="53" t="str">
        <f t="shared" si="7"/>
        <v>-</v>
      </c>
    </row>
    <row r="102" spans="1:17" x14ac:dyDescent="0.25">
      <c r="A102" s="46">
        <v>5</v>
      </c>
      <c r="B102" s="46" t="s">
        <v>483</v>
      </c>
      <c r="C102" s="6">
        <v>1</v>
      </c>
      <c r="D102" s="7" t="s">
        <v>12</v>
      </c>
      <c r="E102" s="7" t="s">
        <v>447</v>
      </c>
      <c r="F102" s="12">
        <v>4</v>
      </c>
      <c r="G102" s="8" t="s">
        <v>446</v>
      </c>
      <c r="H102" s="2" t="str">
        <f t="shared" si="4"/>
        <v>05.01.04</v>
      </c>
      <c r="I102" s="33" t="str">
        <f>IF(ISNA(MATCH($H102,'Classificação PRISB'!$G$2:$G$51,0)),"não","sim")</f>
        <v>não</v>
      </c>
      <c r="J102" s="53" t="str">
        <f>IF(I102="sim",LOOKUP($H102,'Classificação PRISB'!$G$2:$G$51,'Classificação PRISB'!$H$2:$H$51),"-")</f>
        <v>-</v>
      </c>
      <c r="K102" s="33" t="str">
        <f>IF(ISNA(MATCH($H102,'Classificação Outros'!$G$2:$G$19,0)),"não","sim")</f>
        <v>não</v>
      </c>
      <c r="L102" s="53" t="str">
        <f>IF(K102="sim",LOOKUP($H102,'Classificação Outros'!$G$2:$G$19,'Classificação Outros'!$H$2:$H$19),"-")</f>
        <v>-</v>
      </c>
      <c r="M102" s="33" t="str">
        <f>IF(ISNA(MATCH($H102,'Classificação Diagnóstico'!$G$2:$G$45,0)),"não","sim")</f>
        <v>não</v>
      </c>
      <c r="N102" s="53" t="str">
        <f>IF(M102="sim",LOOKUP($H102,'Classificação Diagnóstico'!$G$2:$G$45,'Classificação Diagnóstico'!$H$2:$H$45),"-")</f>
        <v>-</v>
      </c>
      <c r="O102" s="54" t="str">
        <f t="shared" si="5"/>
        <v>não</v>
      </c>
      <c r="P102" s="54" t="str">
        <f t="shared" si="6"/>
        <v>-</v>
      </c>
      <c r="Q102" s="53" t="str">
        <f t="shared" si="7"/>
        <v>-</v>
      </c>
    </row>
    <row r="103" spans="1:17" x14ac:dyDescent="0.25">
      <c r="A103" s="46">
        <v>5</v>
      </c>
      <c r="B103" s="46" t="s">
        <v>483</v>
      </c>
      <c r="C103" s="6">
        <v>2</v>
      </c>
      <c r="D103" s="7" t="s">
        <v>101</v>
      </c>
      <c r="E103" s="7" t="s">
        <v>448</v>
      </c>
      <c r="F103" s="7">
        <v>1</v>
      </c>
      <c r="G103" s="8" t="s">
        <v>319</v>
      </c>
      <c r="H103" s="2" t="str">
        <f t="shared" si="4"/>
        <v>05.02.01</v>
      </c>
      <c r="I103" s="33" t="str">
        <f>IF(ISNA(MATCH($H103,'Classificação PRISB'!$G$2:$G$51,0)),"não","sim")</f>
        <v>não</v>
      </c>
      <c r="J103" s="53" t="str">
        <f>IF(I103="sim",LOOKUP($H103,'Classificação PRISB'!$G$2:$G$51,'Classificação PRISB'!$H$2:$H$51),"-")</f>
        <v>-</v>
      </c>
      <c r="K103" s="33" t="str">
        <f>IF(ISNA(MATCH($H103,'Classificação Outros'!$G$2:$G$19,0)),"não","sim")</f>
        <v>não</v>
      </c>
      <c r="L103" s="53" t="str">
        <f>IF(K103="sim",LOOKUP($H103,'Classificação Outros'!$G$2:$G$19,'Classificação Outros'!$H$2:$H$19),"-")</f>
        <v>-</v>
      </c>
      <c r="M103" s="33" t="str">
        <f>IF(ISNA(MATCH($H103,'Classificação Diagnóstico'!$G$2:$G$45,0)),"não","sim")</f>
        <v>não</v>
      </c>
      <c r="N103" s="53" t="str">
        <f>IF(M103="sim",LOOKUP($H103,'Classificação Diagnóstico'!$G$2:$G$45,'Classificação Diagnóstico'!$H$2:$H$45),"-")</f>
        <v>-</v>
      </c>
      <c r="O103" s="54" t="str">
        <f t="shared" si="5"/>
        <v>não</v>
      </c>
      <c r="P103" s="54" t="str">
        <f t="shared" si="6"/>
        <v>-</v>
      </c>
      <c r="Q103" s="53" t="str">
        <f t="shared" si="7"/>
        <v>-</v>
      </c>
    </row>
    <row r="104" spans="1:17" x14ac:dyDescent="0.25">
      <c r="A104" s="46">
        <v>5</v>
      </c>
      <c r="B104" s="46" t="s">
        <v>483</v>
      </c>
      <c r="C104" s="6">
        <v>2</v>
      </c>
      <c r="D104" s="7" t="s">
        <v>101</v>
      </c>
      <c r="E104" s="7" t="s">
        <v>448</v>
      </c>
      <c r="F104" s="12">
        <v>2</v>
      </c>
      <c r="G104" s="8" t="s">
        <v>320</v>
      </c>
      <c r="H104" s="2" t="str">
        <f t="shared" si="4"/>
        <v>05.02.02</v>
      </c>
      <c r="I104" s="33" t="str">
        <f>IF(ISNA(MATCH($H104,'Classificação PRISB'!$G$2:$G$51,0)),"não","sim")</f>
        <v>não</v>
      </c>
      <c r="J104" s="53" t="str">
        <f>IF(I104="sim",LOOKUP($H104,'Classificação PRISB'!$G$2:$G$51,'Classificação PRISB'!$H$2:$H$51),"-")</f>
        <v>-</v>
      </c>
      <c r="K104" s="33" t="str">
        <f>IF(ISNA(MATCH($H104,'Classificação Outros'!$G$2:$G$19,0)),"não","sim")</f>
        <v>não</v>
      </c>
      <c r="L104" s="53" t="str">
        <f>IF(K104="sim",LOOKUP($H104,'Classificação Outros'!$G$2:$G$19,'Classificação Outros'!$H$2:$H$19),"-")</f>
        <v>-</v>
      </c>
      <c r="M104" s="33" t="str">
        <f>IF(ISNA(MATCH($H104,'Classificação Diagnóstico'!$G$2:$G$45,0)),"não","sim")</f>
        <v>não</v>
      </c>
      <c r="N104" s="53" t="str">
        <f>IF(M104="sim",LOOKUP($H104,'Classificação Diagnóstico'!$G$2:$G$45,'Classificação Diagnóstico'!$H$2:$H$45),"-")</f>
        <v>-</v>
      </c>
      <c r="O104" s="54" t="str">
        <f t="shared" si="5"/>
        <v>não</v>
      </c>
      <c r="P104" s="54" t="str">
        <f t="shared" si="6"/>
        <v>-</v>
      </c>
      <c r="Q104" s="53" t="str">
        <f t="shared" si="7"/>
        <v>-</v>
      </c>
    </row>
    <row r="105" spans="1:17" x14ac:dyDescent="0.25">
      <c r="A105" s="46">
        <v>5</v>
      </c>
      <c r="B105" s="46" t="s">
        <v>483</v>
      </c>
      <c r="C105" s="6">
        <v>10</v>
      </c>
      <c r="D105" s="7" t="s">
        <v>102</v>
      </c>
      <c r="E105" s="7" t="s">
        <v>106</v>
      </c>
      <c r="F105" s="7">
        <v>1</v>
      </c>
      <c r="G105" s="8" t="s">
        <v>321</v>
      </c>
      <c r="H105" s="2" t="str">
        <f t="shared" si="4"/>
        <v>05.10.01</v>
      </c>
      <c r="I105" s="33" t="str">
        <f>IF(ISNA(MATCH($H105,'Classificação PRISB'!$G$2:$G$51,0)),"não","sim")</f>
        <v>não</v>
      </c>
      <c r="J105" s="53" t="str">
        <f>IF(I105="sim",LOOKUP($H105,'Classificação PRISB'!$G$2:$G$51,'Classificação PRISB'!$H$2:$H$51),"-")</f>
        <v>-</v>
      </c>
      <c r="K105" s="33" t="str">
        <f>IF(ISNA(MATCH($H105,'Classificação Outros'!$G$2:$G$19,0)),"não","sim")</f>
        <v>não</v>
      </c>
      <c r="L105" s="53" t="str">
        <f>IF(K105="sim",LOOKUP($H105,'Classificação Outros'!$G$2:$G$19,'Classificação Outros'!$H$2:$H$19),"-")</f>
        <v>-</v>
      </c>
      <c r="M105" s="33" t="str">
        <f>IF(ISNA(MATCH($H105,'Classificação Diagnóstico'!$G$2:$G$45,0)),"não","sim")</f>
        <v>não</v>
      </c>
      <c r="N105" s="53" t="str">
        <f>IF(M105="sim",LOOKUP($H105,'Classificação Diagnóstico'!$G$2:$G$45,'Classificação Diagnóstico'!$H$2:$H$45),"-")</f>
        <v>-</v>
      </c>
      <c r="O105" s="54" t="str">
        <f t="shared" si="5"/>
        <v>não</v>
      </c>
      <c r="P105" s="54" t="str">
        <f t="shared" si="6"/>
        <v>-</v>
      </c>
      <c r="Q105" s="53" t="str">
        <f t="shared" si="7"/>
        <v>-</v>
      </c>
    </row>
    <row r="106" spans="1:17" x14ac:dyDescent="0.25">
      <c r="A106" s="46">
        <v>5</v>
      </c>
      <c r="B106" s="46" t="s">
        <v>483</v>
      </c>
      <c r="C106" s="6">
        <v>10</v>
      </c>
      <c r="D106" s="7" t="s">
        <v>102</v>
      </c>
      <c r="E106" s="7" t="s">
        <v>106</v>
      </c>
      <c r="F106" s="12">
        <v>2</v>
      </c>
      <c r="G106" s="8" t="s">
        <v>322</v>
      </c>
      <c r="H106" s="2" t="str">
        <f t="shared" si="4"/>
        <v>05.10.02</v>
      </c>
      <c r="I106" s="33" t="str">
        <f>IF(ISNA(MATCH($H106,'Classificação PRISB'!$G$2:$G$51,0)),"não","sim")</f>
        <v>não</v>
      </c>
      <c r="J106" s="53" t="str">
        <f>IF(I106="sim",LOOKUP($H106,'Classificação PRISB'!$G$2:$G$51,'Classificação PRISB'!$H$2:$H$51),"-")</f>
        <v>-</v>
      </c>
      <c r="K106" s="33" t="str">
        <f>IF(ISNA(MATCH($H106,'Classificação Outros'!$G$2:$G$19,0)),"não","sim")</f>
        <v>não</v>
      </c>
      <c r="L106" s="53" t="str">
        <f>IF(K106="sim",LOOKUP($H106,'Classificação Outros'!$G$2:$G$19,'Classificação Outros'!$H$2:$H$19),"-")</f>
        <v>-</v>
      </c>
      <c r="M106" s="33" t="str">
        <f>IF(ISNA(MATCH($H106,'Classificação Diagnóstico'!$G$2:$G$45,0)),"não","sim")</f>
        <v>não</v>
      </c>
      <c r="N106" s="53" t="str">
        <f>IF(M106="sim",LOOKUP($H106,'Classificação Diagnóstico'!$G$2:$G$45,'Classificação Diagnóstico'!$H$2:$H$45),"-")</f>
        <v>-</v>
      </c>
      <c r="O106" s="54" t="str">
        <f t="shared" si="5"/>
        <v>não</v>
      </c>
      <c r="P106" s="54" t="str">
        <f t="shared" si="6"/>
        <v>-</v>
      </c>
      <c r="Q106" s="53" t="str">
        <f t="shared" si="7"/>
        <v>-</v>
      </c>
    </row>
    <row r="107" spans="1:17" x14ac:dyDescent="0.25">
      <c r="A107" s="46">
        <v>5</v>
      </c>
      <c r="B107" s="46" t="s">
        <v>483</v>
      </c>
      <c r="C107" s="6">
        <v>11</v>
      </c>
      <c r="D107" s="7" t="s">
        <v>103</v>
      </c>
      <c r="E107" s="7" t="s">
        <v>108</v>
      </c>
      <c r="F107" s="7">
        <v>1</v>
      </c>
      <c r="G107" s="8" t="s">
        <v>323</v>
      </c>
      <c r="H107" s="2" t="str">
        <f t="shared" si="4"/>
        <v>05.11.01</v>
      </c>
      <c r="I107" s="33" t="str">
        <f>IF(ISNA(MATCH($H107,'Classificação PRISB'!$G$2:$G$51,0)),"não","sim")</f>
        <v>não</v>
      </c>
      <c r="J107" s="53" t="str">
        <f>IF(I107="sim",LOOKUP($H107,'Classificação PRISB'!$G$2:$G$51,'Classificação PRISB'!$H$2:$H$51),"-")</f>
        <v>-</v>
      </c>
      <c r="K107" s="33" t="str">
        <f>IF(ISNA(MATCH($H107,'Classificação Outros'!$G$2:$G$19,0)),"não","sim")</f>
        <v>não</v>
      </c>
      <c r="L107" s="53" t="str">
        <f>IF(K107="sim",LOOKUP($H107,'Classificação Outros'!$G$2:$G$19,'Classificação Outros'!$H$2:$H$19),"-")</f>
        <v>-</v>
      </c>
      <c r="M107" s="33" t="str">
        <f>IF(ISNA(MATCH($H107,'Classificação Diagnóstico'!$G$2:$G$45,0)),"não","sim")</f>
        <v>não</v>
      </c>
      <c r="N107" s="53" t="str">
        <f>IF(M107="sim",LOOKUP($H107,'Classificação Diagnóstico'!$G$2:$G$45,'Classificação Diagnóstico'!$H$2:$H$45),"-")</f>
        <v>-</v>
      </c>
      <c r="O107" s="54" t="str">
        <f t="shared" si="5"/>
        <v>não</v>
      </c>
      <c r="P107" s="54" t="str">
        <f t="shared" si="6"/>
        <v>-</v>
      </c>
      <c r="Q107" s="53" t="str">
        <f t="shared" si="7"/>
        <v>-</v>
      </c>
    </row>
    <row r="108" spans="1:17" x14ac:dyDescent="0.25">
      <c r="A108" s="46">
        <v>5</v>
      </c>
      <c r="B108" s="46" t="s">
        <v>483</v>
      </c>
      <c r="C108" s="6">
        <v>11</v>
      </c>
      <c r="D108" s="7" t="s">
        <v>103</v>
      </c>
      <c r="E108" s="7" t="s">
        <v>108</v>
      </c>
      <c r="F108" s="12">
        <v>2</v>
      </c>
      <c r="G108" s="8" t="s">
        <v>324</v>
      </c>
      <c r="H108" s="2" t="str">
        <f t="shared" si="4"/>
        <v>05.11.02</v>
      </c>
      <c r="I108" s="33" t="str">
        <f>IF(ISNA(MATCH($H108,'Classificação PRISB'!$G$2:$G$51,0)),"não","sim")</f>
        <v>não</v>
      </c>
      <c r="J108" s="53" t="str">
        <f>IF(I108="sim",LOOKUP($H108,'Classificação PRISB'!$G$2:$G$51,'Classificação PRISB'!$H$2:$H$51),"-")</f>
        <v>-</v>
      </c>
      <c r="K108" s="33" t="str">
        <f>IF(ISNA(MATCH($H108,'Classificação Outros'!$G$2:$G$19,0)),"não","sim")</f>
        <v>não</v>
      </c>
      <c r="L108" s="53" t="str">
        <f>IF(K108="sim",LOOKUP($H108,'Classificação Outros'!$G$2:$G$19,'Classificação Outros'!$H$2:$H$19),"-")</f>
        <v>-</v>
      </c>
      <c r="M108" s="33" t="str">
        <f>IF(ISNA(MATCH($H108,'Classificação Diagnóstico'!$G$2:$G$45,0)),"não","sim")</f>
        <v>não</v>
      </c>
      <c r="N108" s="53" t="str">
        <f>IF(M108="sim",LOOKUP($H108,'Classificação Diagnóstico'!$G$2:$G$45,'Classificação Diagnóstico'!$H$2:$H$45),"-")</f>
        <v>-</v>
      </c>
      <c r="O108" s="54" t="str">
        <f t="shared" si="5"/>
        <v>não</v>
      </c>
      <c r="P108" s="54" t="str">
        <f t="shared" si="6"/>
        <v>-</v>
      </c>
      <c r="Q108" s="53" t="str">
        <f t="shared" si="7"/>
        <v>-</v>
      </c>
    </row>
    <row r="109" spans="1:17" x14ac:dyDescent="0.25">
      <c r="A109" s="46">
        <v>5</v>
      </c>
      <c r="B109" s="46" t="s">
        <v>483</v>
      </c>
      <c r="C109" s="6">
        <v>12</v>
      </c>
      <c r="D109" s="7" t="s">
        <v>104</v>
      </c>
      <c r="E109" s="7" t="s">
        <v>110</v>
      </c>
      <c r="F109" s="7">
        <v>1</v>
      </c>
      <c r="G109" s="8" t="s">
        <v>325</v>
      </c>
      <c r="H109" s="2" t="str">
        <f t="shared" si="4"/>
        <v>05.12.01</v>
      </c>
      <c r="I109" s="33" t="str">
        <f>IF(ISNA(MATCH($H109,'Classificação PRISB'!$G$2:$G$51,0)),"não","sim")</f>
        <v>não</v>
      </c>
      <c r="J109" s="53" t="str">
        <f>IF(I109="sim",LOOKUP($H109,'Classificação PRISB'!$G$2:$G$51,'Classificação PRISB'!$H$2:$H$51),"-")</f>
        <v>-</v>
      </c>
      <c r="K109" s="33" t="str">
        <f>IF(ISNA(MATCH($H109,'Classificação Outros'!$G$2:$G$19,0)),"não","sim")</f>
        <v>não</v>
      </c>
      <c r="L109" s="53" t="str">
        <f>IF(K109="sim",LOOKUP($H109,'Classificação Outros'!$G$2:$G$19,'Classificação Outros'!$H$2:$H$19),"-")</f>
        <v>-</v>
      </c>
      <c r="M109" s="33" t="str">
        <f>IF(ISNA(MATCH($H109,'Classificação Diagnóstico'!$G$2:$G$45,0)),"não","sim")</f>
        <v>não</v>
      </c>
      <c r="N109" s="53" t="str">
        <f>IF(M109="sim",LOOKUP($H109,'Classificação Diagnóstico'!$G$2:$G$45,'Classificação Diagnóstico'!$H$2:$H$45),"-")</f>
        <v>-</v>
      </c>
      <c r="O109" s="54" t="str">
        <f t="shared" si="5"/>
        <v>não</v>
      </c>
      <c r="P109" s="54" t="str">
        <f t="shared" si="6"/>
        <v>-</v>
      </c>
      <c r="Q109" s="53" t="str">
        <f t="shared" si="7"/>
        <v>-</v>
      </c>
    </row>
    <row r="110" spans="1:17" x14ac:dyDescent="0.25">
      <c r="A110" s="46">
        <v>5</v>
      </c>
      <c r="B110" s="46" t="s">
        <v>483</v>
      </c>
      <c r="C110" s="6">
        <v>12</v>
      </c>
      <c r="D110" s="7" t="s">
        <v>104</v>
      </c>
      <c r="E110" s="7" t="s">
        <v>110</v>
      </c>
      <c r="F110" s="12">
        <v>2</v>
      </c>
      <c r="G110" s="8" t="s">
        <v>326</v>
      </c>
      <c r="H110" s="2" t="str">
        <f t="shared" si="4"/>
        <v>05.12.02</v>
      </c>
      <c r="I110" s="33" t="str">
        <f>IF(ISNA(MATCH($H110,'Classificação PRISB'!$G$2:$G$51,0)),"não","sim")</f>
        <v>não</v>
      </c>
      <c r="J110" s="53" t="str">
        <f>IF(I110="sim",LOOKUP($H110,'Classificação PRISB'!$G$2:$G$51,'Classificação PRISB'!$H$2:$H$51),"-")</f>
        <v>-</v>
      </c>
      <c r="K110" s="33" t="str">
        <f>IF(ISNA(MATCH($H110,'Classificação Outros'!$G$2:$G$19,0)),"não","sim")</f>
        <v>não</v>
      </c>
      <c r="L110" s="53" t="str">
        <f>IF(K110="sim",LOOKUP($H110,'Classificação Outros'!$G$2:$G$19,'Classificação Outros'!$H$2:$H$19),"-")</f>
        <v>-</v>
      </c>
      <c r="M110" s="33" t="str">
        <f>IF(ISNA(MATCH($H110,'Classificação Diagnóstico'!$G$2:$G$45,0)),"não","sim")</f>
        <v>não</v>
      </c>
      <c r="N110" s="53" t="str">
        <f>IF(M110="sim",LOOKUP($H110,'Classificação Diagnóstico'!$G$2:$G$45,'Classificação Diagnóstico'!$H$2:$H$45),"-")</f>
        <v>-</v>
      </c>
      <c r="O110" s="54" t="str">
        <f t="shared" si="5"/>
        <v>não</v>
      </c>
      <c r="P110" s="54" t="str">
        <f t="shared" si="6"/>
        <v>-</v>
      </c>
      <c r="Q110" s="53" t="str">
        <f t="shared" si="7"/>
        <v>-</v>
      </c>
    </row>
    <row r="111" spans="1:17" x14ac:dyDescent="0.25">
      <c r="A111" s="46">
        <v>5</v>
      </c>
      <c r="B111" s="46" t="s">
        <v>483</v>
      </c>
      <c r="C111" s="6">
        <v>12</v>
      </c>
      <c r="D111" s="7" t="s">
        <v>104</v>
      </c>
      <c r="E111" s="7" t="s">
        <v>110</v>
      </c>
      <c r="F111" s="12">
        <v>3</v>
      </c>
      <c r="G111" s="8" t="s">
        <v>327</v>
      </c>
      <c r="H111" s="2" t="str">
        <f t="shared" si="4"/>
        <v>05.12.03</v>
      </c>
      <c r="I111" s="33" t="str">
        <f>IF(ISNA(MATCH($H111,'Classificação PRISB'!$G$2:$G$51,0)),"não","sim")</f>
        <v>não</v>
      </c>
      <c r="J111" s="53" t="str">
        <f>IF(I111="sim",LOOKUP($H111,'Classificação PRISB'!$G$2:$G$51,'Classificação PRISB'!$H$2:$H$51),"-")</f>
        <v>-</v>
      </c>
      <c r="K111" s="33" t="str">
        <f>IF(ISNA(MATCH($H111,'Classificação Outros'!$G$2:$G$19,0)),"não","sim")</f>
        <v>não</v>
      </c>
      <c r="L111" s="53" t="str">
        <f>IF(K111="sim",LOOKUP($H111,'Classificação Outros'!$G$2:$G$19,'Classificação Outros'!$H$2:$H$19),"-")</f>
        <v>-</v>
      </c>
      <c r="M111" s="33" t="str">
        <f>IF(ISNA(MATCH($H111,'Classificação Diagnóstico'!$G$2:$G$45,0)),"não","sim")</f>
        <v>não</v>
      </c>
      <c r="N111" s="53" t="str">
        <f>IF(M111="sim",LOOKUP($H111,'Classificação Diagnóstico'!$G$2:$G$45,'Classificação Diagnóstico'!$H$2:$H$45),"-")</f>
        <v>-</v>
      </c>
      <c r="O111" s="54" t="str">
        <f t="shared" si="5"/>
        <v>não</v>
      </c>
      <c r="P111" s="54" t="str">
        <f t="shared" si="6"/>
        <v>-</v>
      </c>
      <c r="Q111" s="53" t="str">
        <f t="shared" si="7"/>
        <v>-</v>
      </c>
    </row>
    <row r="112" spans="1:17" x14ac:dyDescent="0.25">
      <c r="A112" s="46">
        <v>5</v>
      </c>
      <c r="B112" s="46" t="s">
        <v>483</v>
      </c>
      <c r="C112" s="6">
        <v>13</v>
      </c>
      <c r="D112" s="7" t="s">
        <v>105</v>
      </c>
      <c r="E112" s="7" t="s">
        <v>111</v>
      </c>
      <c r="F112" s="7">
        <v>1</v>
      </c>
      <c r="G112" s="8" t="s">
        <v>453</v>
      </c>
      <c r="H112" s="2" t="str">
        <f t="shared" si="4"/>
        <v>05.13.01</v>
      </c>
      <c r="I112" s="33" t="str">
        <f>IF(ISNA(MATCH($H112,'Classificação PRISB'!$G$2:$G$51,0)),"não","sim")</f>
        <v>não</v>
      </c>
      <c r="J112" s="53" t="str">
        <f>IF(I112="sim",LOOKUP($H112,'Classificação PRISB'!$G$2:$G$51,'Classificação PRISB'!$H$2:$H$51),"-")</f>
        <v>-</v>
      </c>
      <c r="K112" s="33" t="str">
        <f>IF(ISNA(MATCH($H112,'Classificação Outros'!$G$2:$G$19,0)),"não","sim")</f>
        <v>não</v>
      </c>
      <c r="L112" s="53" t="str">
        <f>IF(K112="sim",LOOKUP($H112,'Classificação Outros'!$G$2:$G$19,'Classificação Outros'!$H$2:$H$19),"-")</f>
        <v>-</v>
      </c>
      <c r="M112" s="33" t="str">
        <f>IF(ISNA(MATCH($H112,'Classificação Diagnóstico'!$G$2:$G$45,0)),"não","sim")</f>
        <v>não</v>
      </c>
      <c r="N112" s="53" t="str">
        <f>IF(M112="sim",LOOKUP($H112,'Classificação Diagnóstico'!$G$2:$G$45,'Classificação Diagnóstico'!$H$2:$H$45),"-")</f>
        <v>-</v>
      </c>
      <c r="O112" s="54" t="str">
        <f t="shared" si="5"/>
        <v>não</v>
      </c>
      <c r="P112" s="54" t="str">
        <f t="shared" si="6"/>
        <v>-</v>
      </c>
      <c r="Q112" s="53" t="str">
        <f t="shared" si="7"/>
        <v>-</v>
      </c>
    </row>
    <row r="113" spans="1:17" x14ac:dyDescent="0.25">
      <c r="A113" s="46">
        <v>5</v>
      </c>
      <c r="B113" s="46" t="s">
        <v>483</v>
      </c>
      <c r="C113" s="6">
        <v>14</v>
      </c>
      <c r="D113" s="12" t="s">
        <v>107</v>
      </c>
      <c r="E113" s="12" t="s">
        <v>112</v>
      </c>
      <c r="F113" s="7">
        <v>1</v>
      </c>
      <c r="G113" s="8" t="s">
        <v>328</v>
      </c>
      <c r="H113" s="2" t="str">
        <f t="shared" si="4"/>
        <v>05.14.01</v>
      </c>
      <c r="I113" s="33" t="str">
        <f>IF(ISNA(MATCH($H113,'Classificação PRISB'!$G$2:$G$51,0)),"não","sim")</f>
        <v>não</v>
      </c>
      <c r="J113" s="53" t="str">
        <f>IF(I113="sim",LOOKUP($H113,'Classificação PRISB'!$G$2:$G$51,'Classificação PRISB'!$H$2:$H$51),"-")</f>
        <v>-</v>
      </c>
      <c r="K113" s="33" t="str">
        <f>IF(ISNA(MATCH($H113,'Classificação Outros'!$G$2:$G$19,0)),"não","sim")</f>
        <v>não</v>
      </c>
      <c r="L113" s="53" t="str">
        <f>IF(K113="sim",LOOKUP($H113,'Classificação Outros'!$G$2:$G$19,'Classificação Outros'!$H$2:$H$19),"-")</f>
        <v>-</v>
      </c>
      <c r="M113" s="33" t="str">
        <f>IF(ISNA(MATCH($H113,'Classificação Diagnóstico'!$G$2:$G$45,0)),"não","sim")</f>
        <v>não</v>
      </c>
      <c r="N113" s="53" t="str">
        <f>IF(M113="sim",LOOKUP($H113,'Classificação Diagnóstico'!$G$2:$G$45,'Classificação Diagnóstico'!$H$2:$H$45),"-")</f>
        <v>-</v>
      </c>
      <c r="O113" s="54" t="str">
        <f t="shared" si="5"/>
        <v>não</v>
      </c>
      <c r="P113" s="54" t="str">
        <f t="shared" si="6"/>
        <v>-</v>
      </c>
      <c r="Q113" s="53" t="str">
        <f t="shared" si="7"/>
        <v>-</v>
      </c>
    </row>
    <row r="114" spans="1:17" x14ac:dyDescent="0.25">
      <c r="A114" s="46">
        <v>5</v>
      </c>
      <c r="B114" s="46" t="s">
        <v>483</v>
      </c>
      <c r="C114" s="6">
        <v>15</v>
      </c>
      <c r="D114" s="12" t="s">
        <v>109</v>
      </c>
      <c r="E114" s="12" t="s">
        <v>113</v>
      </c>
      <c r="F114" s="7">
        <v>1</v>
      </c>
      <c r="G114" s="8" t="s">
        <v>329</v>
      </c>
      <c r="H114" s="2" t="str">
        <f t="shared" si="4"/>
        <v>05.15.01</v>
      </c>
      <c r="I114" s="33" t="str">
        <f>IF(ISNA(MATCH($H114,'Classificação PRISB'!$G$2:$G$51,0)),"não","sim")</f>
        <v>não</v>
      </c>
      <c r="J114" s="53" t="str">
        <f>IF(I114="sim",LOOKUP($H114,'Classificação PRISB'!$G$2:$G$51,'Classificação PRISB'!$H$2:$H$51),"-")</f>
        <v>-</v>
      </c>
      <c r="K114" s="33" t="str">
        <f>IF(ISNA(MATCH($H114,'Classificação Outros'!$G$2:$G$19,0)),"não","sim")</f>
        <v>não</v>
      </c>
      <c r="L114" s="53" t="str">
        <f>IF(K114="sim",LOOKUP($H114,'Classificação Outros'!$G$2:$G$19,'Classificação Outros'!$H$2:$H$19),"-")</f>
        <v>-</v>
      </c>
      <c r="M114" s="33" t="str">
        <f>IF(ISNA(MATCH($H114,'Classificação Diagnóstico'!$G$2:$G$45,0)),"não","sim")</f>
        <v>não</v>
      </c>
      <c r="N114" s="53" t="str">
        <f>IF(M114="sim",LOOKUP($H114,'Classificação Diagnóstico'!$G$2:$G$45,'Classificação Diagnóstico'!$H$2:$H$45),"-")</f>
        <v>-</v>
      </c>
      <c r="O114" s="54" t="str">
        <f t="shared" si="5"/>
        <v>não</v>
      </c>
      <c r="P114" s="54" t="str">
        <f t="shared" si="6"/>
        <v>-</v>
      </c>
      <c r="Q114" s="53" t="str">
        <f t="shared" si="7"/>
        <v>-</v>
      </c>
    </row>
    <row r="115" spans="1:17" x14ac:dyDescent="0.25">
      <c r="A115" s="46">
        <v>6</v>
      </c>
      <c r="B115" s="46" t="s">
        <v>484</v>
      </c>
      <c r="C115" s="6">
        <v>1</v>
      </c>
      <c r="D115" s="7" t="s">
        <v>114</v>
      </c>
      <c r="E115" s="7" t="s">
        <v>115</v>
      </c>
      <c r="F115" s="7">
        <v>1</v>
      </c>
      <c r="G115" s="8" t="s">
        <v>330</v>
      </c>
      <c r="H115" s="2" t="str">
        <f t="shared" si="4"/>
        <v>06.01.01</v>
      </c>
      <c r="I115" s="33" t="str">
        <f>IF(ISNA(MATCH($H115,'Classificação PRISB'!$G$2:$G$51,0)),"não","sim")</f>
        <v>não</v>
      </c>
      <c r="J115" s="53" t="str">
        <f>IF(I115="sim",LOOKUP($H115,'Classificação PRISB'!$G$2:$G$51,'Classificação PRISB'!$H$2:$H$51),"-")</f>
        <v>-</v>
      </c>
      <c r="K115" s="33" t="str">
        <f>IF(ISNA(MATCH($H115,'Classificação Outros'!$G$2:$G$19,0)),"não","sim")</f>
        <v>não</v>
      </c>
      <c r="L115" s="53" t="str">
        <f>IF(K115="sim",LOOKUP($H115,'Classificação Outros'!$G$2:$G$19,'Classificação Outros'!$H$2:$H$19),"-")</f>
        <v>-</v>
      </c>
      <c r="M115" s="33" t="str">
        <f>IF(ISNA(MATCH($H115,'Classificação Diagnóstico'!$G$2:$G$45,0)),"não","sim")</f>
        <v>não</v>
      </c>
      <c r="N115" s="53" t="str">
        <f>IF(M115="sim",LOOKUP($H115,'Classificação Diagnóstico'!$G$2:$G$45,'Classificação Diagnóstico'!$H$2:$H$45),"-")</f>
        <v>-</v>
      </c>
      <c r="O115" s="54" t="str">
        <f t="shared" si="5"/>
        <v>não</v>
      </c>
      <c r="P115" s="54" t="str">
        <f t="shared" si="6"/>
        <v>-</v>
      </c>
      <c r="Q115" s="53" t="str">
        <f t="shared" si="7"/>
        <v>-</v>
      </c>
    </row>
    <row r="116" spans="1:17" x14ac:dyDescent="0.25">
      <c r="A116" s="46">
        <v>6</v>
      </c>
      <c r="B116" s="46" t="s">
        <v>484</v>
      </c>
      <c r="C116" s="6">
        <v>2</v>
      </c>
      <c r="D116" s="7" t="s">
        <v>116</v>
      </c>
      <c r="E116" s="7" t="s">
        <v>451</v>
      </c>
      <c r="F116" s="7">
        <v>1</v>
      </c>
      <c r="G116" s="8" t="s">
        <v>331</v>
      </c>
      <c r="H116" s="2" t="str">
        <f t="shared" si="4"/>
        <v>06.02.01</v>
      </c>
      <c r="I116" s="33" t="str">
        <f>IF(ISNA(MATCH($H116,'Classificação PRISB'!$G$2:$G$51,0)),"não","sim")</f>
        <v>não</v>
      </c>
      <c r="J116" s="53" t="str">
        <f>IF(I116="sim",LOOKUP($H116,'Classificação PRISB'!$G$2:$G$51,'Classificação PRISB'!$H$2:$H$51),"-")</f>
        <v>-</v>
      </c>
      <c r="K116" s="33" t="str">
        <f>IF(ISNA(MATCH($H116,'Classificação Outros'!$G$2:$G$19,0)),"não","sim")</f>
        <v>não</v>
      </c>
      <c r="L116" s="53" t="str">
        <f>IF(K116="sim",LOOKUP($H116,'Classificação Outros'!$G$2:$G$19,'Classificação Outros'!$H$2:$H$19),"-")</f>
        <v>-</v>
      </c>
      <c r="M116" s="33" t="str">
        <f>IF(ISNA(MATCH($H116,'Classificação Diagnóstico'!$G$2:$G$45,0)),"não","sim")</f>
        <v>não</v>
      </c>
      <c r="N116" s="53" t="str">
        <f>IF(M116="sim",LOOKUP($H116,'Classificação Diagnóstico'!$G$2:$G$45,'Classificação Diagnóstico'!$H$2:$H$45),"-")</f>
        <v>-</v>
      </c>
      <c r="O116" s="54" t="str">
        <f t="shared" si="5"/>
        <v>não</v>
      </c>
      <c r="P116" s="54" t="str">
        <f t="shared" si="6"/>
        <v>-</v>
      </c>
      <c r="Q116" s="53" t="str">
        <f t="shared" si="7"/>
        <v>-</v>
      </c>
    </row>
    <row r="117" spans="1:17" x14ac:dyDescent="0.25">
      <c r="A117" s="46">
        <v>6</v>
      </c>
      <c r="B117" s="46" t="s">
        <v>484</v>
      </c>
      <c r="C117" s="6">
        <v>3</v>
      </c>
      <c r="D117" s="7" t="s">
        <v>117</v>
      </c>
      <c r="E117" s="7" t="s">
        <v>450</v>
      </c>
      <c r="F117" s="7">
        <v>1</v>
      </c>
      <c r="G117" s="8" t="s">
        <v>332</v>
      </c>
      <c r="H117" s="2" t="str">
        <f t="shared" si="4"/>
        <v>06.03.01</v>
      </c>
      <c r="I117" s="33" t="str">
        <f>IF(ISNA(MATCH($H117,'Classificação PRISB'!$G$2:$G$51,0)),"não","sim")</f>
        <v>não</v>
      </c>
      <c r="J117" s="53" t="str">
        <f>IF(I117="sim",LOOKUP($H117,'Classificação PRISB'!$G$2:$G$51,'Classificação PRISB'!$H$2:$H$51),"-")</f>
        <v>-</v>
      </c>
      <c r="K117" s="33" t="str">
        <f>IF(ISNA(MATCH($H117,'Classificação Outros'!$G$2:$G$19,0)),"não","sim")</f>
        <v>não</v>
      </c>
      <c r="L117" s="53" t="str">
        <f>IF(K117="sim",LOOKUP($H117,'Classificação Outros'!$G$2:$G$19,'Classificação Outros'!$H$2:$H$19),"-")</f>
        <v>-</v>
      </c>
      <c r="M117" s="33" t="str">
        <f>IF(ISNA(MATCH($H117,'Classificação Diagnóstico'!$G$2:$G$45,0)),"não","sim")</f>
        <v>não</v>
      </c>
      <c r="N117" s="53" t="str">
        <f>IF(M117="sim",LOOKUP($H117,'Classificação Diagnóstico'!$G$2:$G$45,'Classificação Diagnóstico'!$H$2:$H$45),"-")</f>
        <v>-</v>
      </c>
      <c r="O117" s="54" t="str">
        <f t="shared" si="5"/>
        <v>não</v>
      </c>
      <c r="P117" s="54" t="str">
        <f t="shared" si="6"/>
        <v>-</v>
      </c>
      <c r="Q117" s="53" t="str">
        <f t="shared" si="7"/>
        <v>-</v>
      </c>
    </row>
    <row r="118" spans="1:17" x14ac:dyDescent="0.25">
      <c r="A118" s="46">
        <v>6</v>
      </c>
      <c r="B118" s="46" t="s">
        <v>484</v>
      </c>
      <c r="C118" s="6">
        <v>3</v>
      </c>
      <c r="D118" s="7" t="s">
        <v>117</v>
      </c>
      <c r="E118" s="7" t="s">
        <v>450</v>
      </c>
      <c r="F118" s="12">
        <v>7</v>
      </c>
      <c r="G118" s="8" t="s">
        <v>332</v>
      </c>
      <c r="H118" s="2" t="str">
        <f t="shared" si="4"/>
        <v>06.03.07</v>
      </c>
      <c r="I118" s="33" t="str">
        <f>IF(ISNA(MATCH($H118,'Classificação PRISB'!$G$2:$G$51,0)),"não","sim")</f>
        <v>não</v>
      </c>
      <c r="J118" s="53" t="str">
        <f>IF(I118="sim",LOOKUP($H118,'Classificação PRISB'!$G$2:$G$51,'Classificação PRISB'!$H$2:$H$51),"-")</f>
        <v>-</v>
      </c>
      <c r="K118" s="33" t="str">
        <f>IF(ISNA(MATCH($H118,'Classificação Outros'!$G$2:$G$19,0)),"não","sim")</f>
        <v>não</v>
      </c>
      <c r="L118" s="53" t="str">
        <f>IF(K118="sim",LOOKUP($H118,'Classificação Outros'!$G$2:$G$19,'Classificação Outros'!$H$2:$H$19),"-")</f>
        <v>-</v>
      </c>
      <c r="M118" s="33" t="str">
        <f>IF(ISNA(MATCH($H118,'Classificação Diagnóstico'!$G$2:$G$45,0)),"não","sim")</f>
        <v>não</v>
      </c>
      <c r="N118" s="53" t="str">
        <f>IF(M118="sim",LOOKUP($H118,'Classificação Diagnóstico'!$G$2:$G$45,'Classificação Diagnóstico'!$H$2:$H$45),"-")</f>
        <v>-</v>
      </c>
      <c r="O118" s="54" t="str">
        <f t="shared" si="5"/>
        <v>não</v>
      </c>
      <c r="P118" s="54" t="str">
        <f t="shared" si="6"/>
        <v>-</v>
      </c>
      <c r="Q118" s="53" t="str">
        <f t="shared" si="7"/>
        <v>-</v>
      </c>
    </row>
    <row r="119" spans="1:17" x14ac:dyDescent="0.25">
      <c r="A119" s="49">
        <v>6</v>
      </c>
      <c r="B119" s="49" t="s">
        <v>484</v>
      </c>
      <c r="C119" s="49">
        <v>4</v>
      </c>
      <c r="D119" s="50" t="s">
        <v>118</v>
      </c>
      <c r="E119" s="50" t="s">
        <v>449</v>
      </c>
      <c r="F119" s="50">
        <v>1</v>
      </c>
      <c r="G119" s="45" t="s">
        <v>333</v>
      </c>
      <c r="H119" s="2" t="str">
        <f t="shared" si="4"/>
        <v>06.04.01</v>
      </c>
      <c r="I119" s="33" t="str">
        <f>IF(ISNA(MATCH($H119,'Classificação PRISB'!$G$2:$G$51,0)),"não","sim")</f>
        <v>não</v>
      </c>
      <c r="J119" s="53" t="str">
        <f>IF(I119="sim",LOOKUP($H119,'Classificação PRISB'!$G$2:$G$51,'Classificação PRISB'!$H$2:$H$51),"-")</f>
        <v>-</v>
      </c>
      <c r="K119" s="33" t="str">
        <f>IF(ISNA(MATCH($H119,'Classificação Outros'!$G$2:$G$19,0)),"não","sim")</f>
        <v>não</v>
      </c>
      <c r="L119" s="53" t="str">
        <f>IF(K119="sim",LOOKUP($H119,'Classificação Outros'!$G$2:$G$19,'Classificação Outros'!$H$2:$H$19),"-")</f>
        <v>-</v>
      </c>
      <c r="M119" s="33" t="str">
        <f>IF(ISNA(MATCH($H119,'Classificação Diagnóstico'!$G$2:$G$45,0)),"não","sim")</f>
        <v>não</v>
      </c>
      <c r="N119" s="53" t="str">
        <f>IF(M119="sim",LOOKUP($H119,'Classificação Diagnóstico'!$G$2:$G$45,'Classificação Diagnóstico'!$H$2:$H$45),"-")</f>
        <v>-</v>
      </c>
      <c r="O119" s="54" t="str">
        <f t="shared" si="5"/>
        <v>não</v>
      </c>
      <c r="P119" s="54" t="str">
        <f t="shared" si="6"/>
        <v>-</v>
      </c>
      <c r="Q119" s="53" t="str">
        <f t="shared" si="7"/>
        <v>-</v>
      </c>
    </row>
    <row r="120" spans="1:17" x14ac:dyDescent="0.25">
      <c r="A120" s="6">
        <v>6</v>
      </c>
      <c r="B120" s="6" t="s">
        <v>484</v>
      </c>
      <c r="C120" s="6">
        <v>5</v>
      </c>
      <c r="D120" s="7" t="s">
        <v>119</v>
      </c>
      <c r="E120" s="7" t="s">
        <v>334</v>
      </c>
      <c r="F120" s="7">
        <v>1</v>
      </c>
      <c r="G120" s="8" t="s">
        <v>335</v>
      </c>
      <c r="H120" s="2" t="str">
        <f t="shared" si="4"/>
        <v>06.05.01</v>
      </c>
      <c r="I120" s="33" t="str">
        <f>IF(ISNA(MATCH($H120,'Classificação PRISB'!$G$2:$G$51,0)),"não","sim")</f>
        <v>não</v>
      </c>
      <c r="J120" s="53" t="str">
        <f>IF(I120="sim",LOOKUP($H120,'Classificação PRISB'!$G$2:$G$51,'Classificação PRISB'!$H$2:$H$51),"-")</f>
        <v>-</v>
      </c>
      <c r="K120" s="33" t="str">
        <f>IF(ISNA(MATCH($H120,'Classificação Outros'!$G$2:$G$19,0)),"não","sim")</f>
        <v>não</v>
      </c>
      <c r="L120" s="53" t="str">
        <f>IF(K120="sim",LOOKUP($H120,'Classificação Outros'!$G$2:$G$19,'Classificação Outros'!$H$2:$H$19),"-")</f>
        <v>-</v>
      </c>
      <c r="M120" s="33" t="str">
        <f>IF(ISNA(MATCH($H120,'Classificação Diagnóstico'!$G$2:$G$45,0)),"não","sim")</f>
        <v>não</v>
      </c>
      <c r="N120" s="53" t="str">
        <f>IF(M120="sim",LOOKUP($H120,'Classificação Diagnóstico'!$G$2:$G$45,'Classificação Diagnóstico'!$H$2:$H$45),"-")</f>
        <v>-</v>
      </c>
      <c r="O120" s="54" t="str">
        <f t="shared" si="5"/>
        <v>não</v>
      </c>
      <c r="P120" s="54" t="str">
        <f t="shared" si="6"/>
        <v>-</v>
      </c>
      <c r="Q120" s="53" t="str">
        <f t="shared" si="7"/>
        <v>-</v>
      </c>
    </row>
    <row r="121" spans="1:17" x14ac:dyDescent="0.25">
      <c r="A121" s="46">
        <v>6</v>
      </c>
      <c r="B121" s="46" t="s">
        <v>484</v>
      </c>
      <c r="C121" s="6">
        <v>6</v>
      </c>
      <c r="D121" s="7" t="s">
        <v>120</v>
      </c>
      <c r="E121" s="7" t="s">
        <v>122</v>
      </c>
      <c r="F121" s="7">
        <v>1</v>
      </c>
      <c r="G121" s="8" t="s">
        <v>336</v>
      </c>
      <c r="H121" s="2" t="str">
        <f t="shared" si="4"/>
        <v>06.06.01</v>
      </c>
      <c r="I121" s="33" t="str">
        <f>IF(ISNA(MATCH($H121,'Classificação PRISB'!$G$2:$G$51,0)),"não","sim")</f>
        <v>não</v>
      </c>
      <c r="J121" s="53" t="str">
        <f>IF(I121="sim",LOOKUP($H121,'Classificação PRISB'!$G$2:$G$51,'Classificação PRISB'!$H$2:$H$51),"-")</f>
        <v>-</v>
      </c>
      <c r="K121" s="33" t="str">
        <f>IF(ISNA(MATCH($H121,'Classificação Outros'!$G$2:$G$19,0)),"não","sim")</f>
        <v>não</v>
      </c>
      <c r="L121" s="53" t="str">
        <f>IF(K121="sim",LOOKUP($H121,'Classificação Outros'!$G$2:$G$19,'Classificação Outros'!$H$2:$H$19),"-")</f>
        <v>-</v>
      </c>
      <c r="M121" s="33" t="str">
        <f>IF(ISNA(MATCH($H121,'Classificação Diagnóstico'!$G$2:$G$45,0)),"não","sim")</f>
        <v>não</v>
      </c>
      <c r="N121" s="53" t="str">
        <f>IF(M121="sim",LOOKUP($H121,'Classificação Diagnóstico'!$G$2:$G$45,'Classificação Diagnóstico'!$H$2:$H$45),"-")</f>
        <v>-</v>
      </c>
      <c r="O121" s="54" t="str">
        <f t="shared" si="5"/>
        <v>não</v>
      </c>
      <c r="P121" s="54" t="str">
        <f t="shared" si="6"/>
        <v>-</v>
      </c>
      <c r="Q121" s="53" t="str">
        <f t="shared" si="7"/>
        <v>-</v>
      </c>
    </row>
    <row r="122" spans="1:17" x14ac:dyDescent="0.25">
      <c r="A122" s="46">
        <v>6</v>
      </c>
      <c r="B122" s="46" t="s">
        <v>484</v>
      </c>
      <c r="C122" s="6">
        <v>6</v>
      </c>
      <c r="D122" s="7" t="s">
        <v>120</v>
      </c>
      <c r="E122" s="7" t="s">
        <v>122</v>
      </c>
      <c r="F122" s="12">
        <v>2</v>
      </c>
      <c r="G122" s="8" t="s">
        <v>337</v>
      </c>
      <c r="H122" s="2" t="str">
        <f t="shared" si="4"/>
        <v>06.06.02</v>
      </c>
      <c r="I122" s="33" t="str">
        <f>IF(ISNA(MATCH($H122,'Classificação PRISB'!$G$2:$G$51,0)),"não","sim")</f>
        <v>não</v>
      </c>
      <c r="J122" s="53" t="str">
        <f>IF(I122="sim",LOOKUP($H122,'Classificação PRISB'!$G$2:$G$51,'Classificação PRISB'!$H$2:$H$51),"-")</f>
        <v>-</v>
      </c>
      <c r="K122" s="33" t="str">
        <f>IF(ISNA(MATCH($H122,'Classificação Outros'!$G$2:$G$19,0)),"não","sim")</f>
        <v>não</v>
      </c>
      <c r="L122" s="53" t="str">
        <f>IF(K122="sim",LOOKUP($H122,'Classificação Outros'!$G$2:$G$19,'Classificação Outros'!$H$2:$H$19),"-")</f>
        <v>-</v>
      </c>
      <c r="M122" s="33" t="str">
        <f>IF(ISNA(MATCH($H122,'Classificação Diagnóstico'!$G$2:$G$45,0)),"não","sim")</f>
        <v>não</v>
      </c>
      <c r="N122" s="53" t="str">
        <f>IF(M122="sim",LOOKUP($H122,'Classificação Diagnóstico'!$G$2:$G$45,'Classificação Diagnóstico'!$H$2:$H$45),"-")</f>
        <v>-</v>
      </c>
      <c r="O122" s="54" t="str">
        <f t="shared" si="5"/>
        <v>não</v>
      </c>
      <c r="P122" s="54" t="str">
        <f t="shared" si="6"/>
        <v>-</v>
      </c>
      <c r="Q122" s="53" t="str">
        <f t="shared" si="7"/>
        <v>-</v>
      </c>
    </row>
    <row r="123" spans="1:17" x14ac:dyDescent="0.25">
      <c r="A123" s="46">
        <v>6</v>
      </c>
      <c r="B123" s="46" t="s">
        <v>484</v>
      </c>
      <c r="C123" s="6">
        <v>6</v>
      </c>
      <c r="D123" s="7" t="s">
        <v>120</v>
      </c>
      <c r="E123" s="7" t="s">
        <v>122</v>
      </c>
      <c r="F123" s="12">
        <v>3</v>
      </c>
      <c r="G123" s="8" t="s">
        <v>338</v>
      </c>
      <c r="H123" s="2" t="str">
        <f t="shared" si="4"/>
        <v>06.06.03</v>
      </c>
      <c r="I123" s="33" t="str">
        <f>IF(ISNA(MATCH($H123,'Classificação PRISB'!$G$2:$G$51,0)),"não","sim")</f>
        <v>não</v>
      </c>
      <c r="J123" s="53" t="str">
        <f>IF(I123="sim",LOOKUP($H123,'Classificação PRISB'!$G$2:$G$51,'Classificação PRISB'!$H$2:$H$51),"-")</f>
        <v>-</v>
      </c>
      <c r="K123" s="33" t="str">
        <f>IF(ISNA(MATCH($H123,'Classificação Outros'!$G$2:$G$19,0)),"não","sim")</f>
        <v>não</v>
      </c>
      <c r="L123" s="53" t="str">
        <f>IF(K123="sim",LOOKUP($H123,'Classificação Outros'!$G$2:$G$19,'Classificação Outros'!$H$2:$H$19),"-")</f>
        <v>-</v>
      </c>
      <c r="M123" s="33" t="str">
        <f>IF(ISNA(MATCH($H123,'Classificação Diagnóstico'!$G$2:$G$45,0)),"não","sim")</f>
        <v>não</v>
      </c>
      <c r="N123" s="53" t="str">
        <f>IF(M123="sim",LOOKUP($H123,'Classificação Diagnóstico'!$G$2:$G$45,'Classificação Diagnóstico'!$H$2:$H$45),"-")</f>
        <v>-</v>
      </c>
      <c r="O123" s="54" t="str">
        <f t="shared" si="5"/>
        <v>não</v>
      </c>
      <c r="P123" s="54" t="str">
        <f t="shared" si="6"/>
        <v>-</v>
      </c>
      <c r="Q123" s="53" t="str">
        <f t="shared" si="7"/>
        <v>-</v>
      </c>
    </row>
    <row r="124" spans="1:17" x14ac:dyDescent="0.25">
      <c r="A124" s="46">
        <v>6</v>
      </c>
      <c r="B124" s="46" t="s">
        <v>484</v>
      </c>
      <c r="C124" s="6">
        <v>7</v>
      </c>
      <c r="D124" s="7" t="s">
        <v>121</v>
      </c>
      <c r="E124" s="7" t="s">
        <v>124</v>
      </c>
      <c r="F124" s="7">
        <v>1</v>
      </c>
      <c r="G124" s="8" t="s">
        <v>339</v>
      </c>
      <c r="H124" s="2" t="str">
        <f t="shared" si="4"/>
        <v>06.07.01</v>
      </c>
      <c r="I124" s="33" t="str">
        <f>IF(ISNA(MATCH($H124,'Classificação PRISB'!$G$2:$G$51,0)),"não","sim")</f>
        <v>não</v>
      </c>
      <c r="J124" s="53" t="str">
        <f>IF(I124="sim",LOOKUP($H124,'Classificação PRISB'!$G$2:$G$51,'Classificação PRISB'!$H$2:$H$51),"-")</f>
        <v>-</v>
      </c>
      <c r="K124" s="33" t="str">
        <f>IF(ISNA(MATCH($H124,'Classificação Outros'!$G$2:$G$19,0)),"não","sim")</f>
        <v>não</v>
      </c>
      <c r="L124" s="53" t="str">
        <f>IF(K124="sim",LOOKUP($H124,'Classificação Outros'!$G$2:$G$19,'Classificação Outros'!$H$2:$H$19),"-")</f>
        <v>-</v>
      </c>
      <c r="M124" s="33" t="str">
        <f>IF(ISNA(MATCH($H124,'Classificação Diagnóstico'!$G$2:$G$45,0)),"não","sim")</f>
        <v>não</v>
      </c>
      <c r="N124" s="53" t="str">
        <f>IF(M124="sim",LOOKUP($H124,'Classificação Diagnóstico'!$G$2:$G$45,'Classificação Diagnóstico'!$H$2:$H$45),"-")</f>
        <v>-</v>
      </c>
      <c r="O124" s="54" t="str">
        <f t="shared" si="5"/>
        <v>não</v>
      </c>
      <c r="P124" s="54" t="str">
        <f t="shared" si="6"/>
        <v>-</v>
      </c>
      <c r="Q124" s="53" t="str">
        <f t="shared" si="7"/>
        <v>-</v>
      </c>
    </row>
    <row r="125" spans="1:17" x14ac:dyDescent="0.25">
      <c r="A125" s="46">
        <v>6</v>
      </c>
      <c r="B125" s="46" t="s">
        <v>484</v>
      </c>
      <c r="C125" s="6">
        <v>8</v>
      </c>
      <c r="D125" s="7" t="s">
        <v>123</v>
      </c>
      <c r="E125" s="7" t="s">
        <v>126</v>
      </c>
      <c r="F125" s="7">
        <v>1</v>
      </c>
      <c r="G125" s="8" t="s">
        <v>340</v>
      </c>
      <c r="H125" s="2" t="str">
        <f t="shared" si="4"/>
        <v>06.08.01</v>
      </c>
      <c r="I125" s="33" t="str">
        <f>IF(ISNA(MATCH($H125,'Classificação PRISB'!$G$2:$G$51,0)),"não","sim")</f>
        <v>não</v>
      </c>
      <c r="J125" s="53" t="str">
        <f>IF(I125="sim",LOOKUP($H125,'Classificação PRISB'!$G$2:$G$51,'Classificação PRISB'!$H$2:$H$51),"-")</f>
        <v>-</v>
      </c>
      <c r="K125" s="33" t="str">
        <f>IF(ISNA(MATCH($H125,'Classificação Outros'!$G$2:$G$19,0)),"não","sim")</f>
        <v>não</v>
      </c>
      <c r="L125" s="53" t="str">
        <f>IF(K125="sim",LOOKUP($H125,'Classificação Outros'!$G$2:$G$19,'Classificação Outros'!$H$2:$H$19),"-")</f>
        <v>-</v>
      </c>
      <c r="M125" s="33" t="str">
        <f>IF(ISNA(MATCH($H125,'Classificação Diagnóstico'!$G$2:$G$45,0)),"não","sim")</f>
        <v>não</v>
      </c>
      <c r="N125" s="53" t="str">
        <f>IF(M125="sim",LOOKUP($H125,'Classificação Diagnóstico'!$G$2:$G$45,'Classificação Diagnóstico'!$H$2:$H$45),"-")</f>
        <v>-</v>
      </c>
      <c r="O125" s="54" t="str">
        <f t="shared" si="5"/>
        <v>não</v>
      </c>
      <c r="P125" s="54" t="str">
        <f t="shared" si="6"/>
        <v>-</v>
      </c>
      <c r="Q125" s="53" t="str">
        <f t="shared" si="7"/>
        <v>-</v>
      </c>
    </row>
    <row r="126" spans="1:17" x14ac:dyDescent="0.25">
      <c r="A126" s="46">
        <v>6</v>
      </c>
      <c r="B126" s="46" t="s">
        <v>484</v>
      </c>
      <c r="C126" s="6">
        <v>9</v>
      </c>
      <c r="D126" s="7" t="s">
        <v>125</v>
      </c>
      <c r="E126" s="7" t="s">
        <v>128</v>
      </c>
      <c r="F126" s="7">
        <v>1</v>
      </c>
      <c r="G126" s="8" t="s">
        <v>341</v>
      </c>
      <c r="H126" s="2" t="str">
        <f t="shared" si="4"/>
        <v>06.09.01</v>
      </c>
      <c r="I126" s="33" t="str">
        <f>IF(ISNA(MATCH($H126,'Classificação PRISB'!$G$2:$G$51,0)),"não","sim")</f>
        <v>não</v>
      </c>
      <c r="J126" s="53" t="str">
        <f>IF(I126="sim",LOOKUP($H126,'Classificação PRISB'!$G$2:$G$51,'Classificação PRISB'!$H$2:$H$51),"-")</f>
        <v>-</v>
      </c>
      <c r="K126" s="33" t="str">
        <f>IF(ISNA(MATCH($H126,'Classificação Outros'!$G$2:$G$19,0)),"não","sim")</f>
        <v>não</v>
      </c>
      <c r="L126" s="53" t="str">
        <f>IF(K126="sim",LOOKUP($H126,'Classificação Outros'!$G$2:$G$19,'Classificação Outros'!$H$2:$H$19),"-")</f>
        <v>-</v>
      </c>
      <c r="M126" s="33" t="str">
        <f>IF(ISNA(MATCH($H126,'Classificação Diagnóstico'!$G$2:$G$45,0)),"não","sim")</f>
        <v>não</v>
      </c>
      <c r="N126" s="53" t="str">
        <f>IF(M126="sim",LOOKUP($H126,'Classificação Diagnóstico'!$G$2:$G$45,'Classificação Diagnóstico'!$H$2:$H$45),"-")</f>
        <v>-</v>
      </c>
      <c r="O126" s="54" t="str">
        <f t="shared" si="5"/>
        <v>não</v>
      </c>
      <c r="P126" s="54" t="str">
        <f t="shared" si="6"/>
        <v>-</v>
      </c>
      <c r="Q126" s="53" t="str">
        <f t="shared" si="7"/>
        <v>-</v>
      </c>
    </row>
    <row r="127" spans="1:17" x14ac:dyDescent="0.25">
      <c r="A127" s="46">
        <v>6</v>
      </c>
      <c r="B127" s="46" t="s">
        <v>484</v>
      </c>
      <c r="C127" s="6">
        <v>10</v>
      </c>
      <c r="D127" s="7" t="s">
        <v>127</v>
      </c>
      <c r="E127" s="7" t="s">
        <v>130</v>
      </c>
      <c r="F127" s="7">
        <v>1</v>
      </c>
      <c r="G127" s="12" t="s">
        <v>342</v>
      </c>
      <c r="H127" s="2" t="str">
        <f t="shared" si="4"/>
        <v>06.10.01</v>
      </c>
      <c r="I127" s="33" t="str">
        <f>IF(ISNA(MATCH($H127,'Classificação PRISB'!$G$2:$G$51,0)),"não","sim")</f>
        <v>não</v>
      </c>
      <c r="J127" s="53" t="str">
        <f>IF(I127="sim",LOOKUP($H127,'Classificação PRISB'!$G$2:$G$51,'Classificação PRISB'!$H$2:$H$51),"-")</f>
        <v>-</v>
      </c>
      <c r="K127" s="33" t="str">
        <f>IF(ISNA(MATCH($H127,'Classificação Outros'!$G$2:$G$19,0)),"não","sim")</f>
        <v>não</v>
      </c>
      <c r="L127" s="53" t="str">
        <f>IF(K127="sim",LOOKUP($H127,'Classificação Outros'!$G$2:$G$19,'Classificação Outros'!$H$2:$H$19),"-")</f>
        <v>-</v>
      </c>
      <c r="M127" s="33" t="str">
        <f>IF(ISNA(MATCH($H127,'Classificação Diagnóstico'!$G$2:$G$45,0)),"não","sim")</f>
        <v>não</v>
      </c>
      <c r="N127" s="53" t="str">
        <f>IF(M127="sim",LOOKUP($H127,'Classificação Diagnóstico'!$G$2:$G$45,'Classificação Diagnóstico'!$H$2:$H$45),"-")</f>
        <v>-</v>
      </c>
      <c r="O127" s="54" t="str">
        <f t="shared" si="5"/>
        <v>não</v>
      </c>
      <c r="P127" s="54" t="str">
        <f t="shared" si="6"/>
        <v>-</v>
      </c>
      <c r="Q127" s="53" t="str">
        <f t="shared" si="7"/>
        <v>-</v>
      </c>
    </row>
    <row r="128" spans="1:17" x14ac:dyDescent="0.25">
      <c r="A128" s="46">
        <v>6</v>
      </c>
      <c r="B128" s="46" t="s">
        <v>484</v>
      </c>
      <c r="C128" s="6">
        <v>11</v>
      </c>
      <c r="D128" s="7" t="s">
        <v>129</v>
      </c>
      <c r="E128" s="7" t="s">
        <v>132</v>
      </c>
      <c r="F128" s="7">
        <v>1</v>
      </c>
      <c r="G128" s="8" t="s">
        <v>343</v>
      </c>
      <c r="H128" s="2" t="str">
        <f t="shared" si="4"/>
        <v>06.11.01</v>
      </c>
      <c r="I128" s="33" t="str">
        <f>IF(ISNA(MATCH($H128,'Classificação PRISB'!$G$2:$G$51,0)),"não","sim")</f>
        <v>não</v>
      </c>
      <c r="J128" s="53" t="str">
        <f>IF(I128="sim",LOOKUP($H128,'Classificação PRISB'!$G$2:$G$51,'Classificação PRISB'!$H$2:$H$51),"-")</f>
        <v>-</v>
      </c>
      <c r="K128" s="33" t="str">
        <f>IF(ISNA(MATCH($H128,'Classificação Outros'!$G$2:$G$19,0)),"não","sim")</f>
        <v>não</v>
      </c>
      <c r="L128" s="53" t="str">
        <f>IF(K128="sim",LOOKUP($H128,'Classificação Outros'!$G$2:$G$19,'Classificação Outros'!$H$2:$H$19),"-")</f>
        <v>-</v>
      </c>
      <c r="M128" s="33" t="str">
        <f>IF(ISNA(MATCH($H128,'Classificação Diagnóstico'!$G$2:$G$45,0)),"não","sim")</f>
        <v>não</v>
      </c>
      <c r="N128" s="53" t="str">
        <f>IF(M128="sim",LOOKUP($H128,'Classificação Diagnóstico'!$G$2:$G$45,'Classificação Diagnóstico'!$H$2:$H$45),"-")</f>
        <v>-</v>
      </c>
      <c r="O128" s="54" t="str">
        <f t="shared" si="5"/>
        <v>não</v>
      </c>
      <c r="P128" s="54" t="str">
        <f t="shared" si="6"/>
        <v>-</v>
      </c>
      <c r="Q128" s="53" t="str">
        <f t="shared" si="7"/>
        <v>-</v>
      </c>
    </row>
    <row r="129" spans="1:17" x14ac:dyDescent="0.25">
      <c r="A129" s="46">
        <v>6</v>
      </c>
      <c r="B129" s="46" t="s">
        <v>484</v>
      </c>
      <c r="C129" s="6">
        <v>11</v>
      </c>
      <c r="D129" s="7" t="s">
        <v>129</v>
      </c>
      <c r="E129" s="7" t="s">
        <v>132</v>
      </c>
      <c r="F129" s="12">
        <v>2</v>
      </c>
      <c r="G129" s="8" t="s">
        <v>344</v>
      </c>
      <c r="H129" s="2" t="str">
        <f t="shared" si="4"/>
        <v>06.11.02</v>
      </c>
      <c r="I129" s="33" t="str">
        <f>IF(ISNA(MATCH($H129,'Classificação PRISB'!$G$2:$G$51,0)),"não","sim")</f>
        <v>não</v>
      </c>
      <c r="J129" s="53" t="str">
        <f>IF(I129="sim",LOOKUP($H129,'Classificação PRISB'!$G$2:$G$51,'Classificação PRISB'!$H$2:$H$51),"-")</f>
        <v>-</v>
      </c>
      <c r="K129" s="33" t="str">
        <f>IF(ISNA(MATCH($H129,'Classificação Outros'!$G$2:$G$19,0)),"não","sim")</f>
        <v>não</v>
      </c>
      <c r="L129" s="53" t="str">
        <f>IF(K129="sim",LOOKUP($H129,'Classificação Outros'!$G$2:$G$19,'Classificação Outros'!$H$2:$H$19),"-")</f>
        <v>-</v>
      </c>
      <c r="M129" s="33" t="str">
        <f>IF(ISNA(MATCH($H129,'Classificação Diagnóstico'!$G$2:$G$45,0)),"não","sim")</f>
        <v>não</v>
      </c>
      <c r="N129" s="53" t="str">
        <f>IF(M129="sim",LOOKUP($H129,'Classificação Diagnóstico'!$G$2:$G$45,'Classificação Diagnóstico'!$H$2:$H$45),"-")</f>
        <v>-</v>
      </c>
      <c r="O129" s="54" t="str">
        <f t="shared" si="5"/>
        <v>não</v>
      </c>
      <c r="P129" s="54" t="str">
        <f t="shared" si="6"/>
        <v>-</v>
      </c>
      <c r="Q129" s="53" t="str">
        <f t="shared" si="7"/>
        <v>-</v>
      </c>
    </row>
    <row r="130" spans="1:17" x14ac:dyDescent="0.25">
      <c r="A130" s="46">
        <v>6</v>
      </c>
      <c r="B130" s="46" t="s">
        <v>484</v>
      </c>
      <c r="C130" s="6">
        <v>12</v>
      </c>
      <c r="D130" s="7" t="s">
        <v>131</v>
      </c>
      <c r="E130" s="7" t="s">
        <v>134</v>
      </c>
      <c r="F130" s="7">
        <v>1</v>
      </c>
      <c r="G130" s="8" t="s">
        <v>345</v>
      </c>
      <c r="H130" s="2" t="str">
        <f t="shared" si="4"/>
        <v>06.12.01</v>
      </c>
      <c r="I130" s="33" t="str">
        <f>IF(ISNA(MATCH($H130,'Classificação PRISB'!$G$2:$G$51,0)),"não","sim")</f>
        <v>não</v>
      </c>
      <c r="J130" s="53" t="str">
        <f>IF(I130="sim",LOOKUP($H130,'Classificação PRISB'!$G$2:$G$51,'Classificação PRISB'!$H$2:$H$51),"-")</f>
        <v>-</v>
      </c>
      <c r="K130" s="33" t="str">
        <f>IF(ISNA(MATCH($H130,'Classificação Outros'!$G$2:$G$19,0)),"não","sim")</f>
        <v>não</v>
      </c>
      <c r="L130" s="53" t="str">
        <f>IF(K130="sim",LOOKUP($H130,'Classificação Outros'!$G$2:$G$19,'Classificação Outros'!$H$2:$H$19),"-")</f>
        <v>-</v>
      </c>
      <c r="M130" s="33" t="str">
        <f>IF(ISNA(MATCH($H130,'Classificação Diagnóstico'!$G$2:$G$45,0)),"não","sim")</f>
        <v>não</v>
      </c>
      <c r="N130" s="53" t="str">
        <f>IF(M130="sim",LOOKUP($H130,'Classificação Diagnóstico'!$G$2:$G$45,'Classificação Diagnóstico'!$H$2:$H$45),"-")</f>
        <v>-</v>
      </c>
      <c r="O130" s="54" t="str">
        <f t="shared" si="5"/>
        <v>não</v>
      </c>
      <c r="P130" s="54" t="str">
        <f t="shared" si="6"/>
        <v>-</v>
      </c>
      <c r="Q130" s="53" t="str">
        <f t="shared" si="7"/>
        <v>-</v>
      </c>
    </row>
    <row r="131" spans="1:17" x14ac:dyDescent="0.25">
      <c r="A131" s="46">
        <v>6</v>
      </c>
      <c r="B131" s="46" t="s">
        <v>484</v>
      </c>
      <c r="C131" s="6">
        <v>12</v>
      </c>
      <c r="D131" s="7" t="s">
        <v>131</v>
      </c>
      <c r="E131" s="7" t="s">
        <v>134</v>
      </c>
      <c r="F131" s="12">
        <v>2</v>
      </c>
      <c r="G131" s="8" t="s">
        <v>346</v>
      </c>
      <c r="H131" s="2" t="str">
        <f t="shared" ref="H131:H194" si="8">CONCATENATE(D131,".",TEXT(F131,"00"))</f>
        <v>06.12.02</v>
      </c>
      <c r="I131" s="33" t="str">
        <f>IF(ISNA(MATCH($H131,'Classificação PRISB'!$G$2:$G$51,0)),"não","sim")</f>
        <v>não</v>
      </c>
      <c r="J131" s="53" t="str">
        <f>IF(I131="sim",LOOKUP($H131,'Classificação PRISB'!$G$2:$G$51,'Classificação PRISB'!$H$2:$H$51),"-")</f>
        <v>-</v>
      </c>
      <c r="K131" s="33" t="str">
        <f>IF(ISNA(MATCH($H131,'Classificação Outros'!$G$2:$G$19,0)),"não","sim")</f>
        <v>não</v>
      </c>
      <c r="L131" s="53" t="str">
        <f>IF(K131="sim",LOOKUP($H131,'Classificação Outros'!$G$2:$G$19,'Classificação Outros'!$H$2:$H$19),"-")</f>
        <v>-</v>
      </c>
      <c r="M131" s="33" t="str">
        <f>IF(ISNA(MATCH($H131,'Classificação Diagnóstico'!$G$2:$G$45,0)),"não","sim")</f>
        <v>não</v>
      </c>
      <c r="N131" s="53" t="str">
        <f>IF(M131="sim",LOOKUP($H131,'Classificação Diagnóstico'!$G$2:$G$45,'Classificação Diagnóstico'!$H$2:$H$45),"-")</f>
        <v>-</v>
      </c>
      <c r="O131" s="54" t="str">
        <f t="shared" ref="O131:O194" si="9">IF(AND(I131="não",K131="não",M131="não"),"não","sim")</f>
        <v>não</v>
      </c>
      <c r="P131" s="54" t="str">
        <f t="shared" ref="P131:P194" si="10">IF(O131="não","-",IF(I131="não",0,VALUE(MID($P$1,1,1))*VALUE(J131))+IF(K131="não",0,VALUE(MID($P$1,3,1))*VALUE(L131))+IF(M131="não",0,VALUE(MID($P$1,5,1))*VALUE(N131)))</f>
        <v>-</v>
      </c>
      <c r="Q131" s="53" t="str">
        <f t="shared" ref="Q131:Q194" si="11">IF(O131="não","-",(P131-MIN($P$2:$P$227))/(MAX($P$2:$P$227)-MIN($P$2:$P$227)))</f>
        <v>-</v>
      </c>
    </row>
    <row r="132" spans="1:17" x14ac:dyDescent="0.25">
      <c r="A132" s="46">
        <v>6</v>
      </c>
      <c r="B132" s="46" t="s">
        <v>484</v>
      </c>
      <c r="C132" s="6">
        <v>13</v>
      </c>
      <c r="D132" s="7" t="s">
        <v>133</v>
      </c>
      <c r="E132" s="7" t="s">
        <v>136</v>
      </c>
      <c r="F132" s="7">
        <v>1</v>
      </c>
      <c r="G132" s="8" t="s">
        <v>347</v>
      </c>
      <c r="H132" s="2" t="str">
        <f t="shared" si="8"/>
        <v>06.13.01</v>
      </c>
      <c r="I132" s="33" t="str">
        <f>IF(ISNA(MATCH($H132,'Classificação PRISB'!$G$2:$G$51,0)),"não","sim")</f>
        <v>não</v>
      </c>
      <c r="J132" s="53" t="str">
        <f>IF(I132="sim",LOOKUP($H132,'Classificação PRISB'!$G$2:$G$51,'Classificação PRISB'!$H$2:$H$51),"-")</f>
        <v>-</v>
      </c>
      <c r="K132" s="33" t="str">
        <f>IF(ISNA(MATCH($H132,'Classificação Outros'!$G$2:$G$19,0)),"não","sim")</f>
        <v>não</v>
      </c>
      <c r="L132" s="53" t="str">
        <f>IF(K132="sim",LOOKUP($H132,'Classificação Outros'!$G$2:$G$19,'Classificação Outros'!$H$2:$H$19),"-")</f>
        <v>-</v>
      </c>
      <c r="M132" s="33" t="str">
        <f>IF(ISNA(MATCH($H132,'Classificação Diagnóstico'!$G$2:$G$45,0)),"não","sim")</f>
        <v>não</v>
      </c>
      <c r="N132" s="53" t="str">
        <f>IF(M132="sim",LOOKUP($H132,'Classificação Diagnóstico'!$G$2:$G$45,'Classificação Diagnóstico'!$H$2:$H$45),"-")</f>
        <v>-</v>
      </c>
      <c r="O132" s="54" t="str">
        <f t="shared" si="9"/>
        <v>não</v>
      </c>
      <c r="P132" s="54" t="str">
        <f t="shared" si="10"/>
        <v>-</v>
      </c>
      <c r="Q132" s="53" t="str">
        <f t="shared" si="11"/>
        <v>-</v>
      </c>
    </row>
    <row r="133" spans="1:17" x14ac:dyDescent="0.25">
      <c r="A133" s="46">
        <v>6</v>
      </c>
      <c r="B133" s="46" t="s">
        <v>484</v>
      </c>
      <c r="C133" s="6">
        <v>14</v>
      </c>
      <c r="D133" s="7" t="s">
        <v>135</v>
      </c>
      <c r="E133" s="7" t="s">
        <v>138</v>
      </c>
      <c r="F133" s="7">
        <v>1</v>
      </c>
      <c r="G133" s="8" t="s">
        <v>348</v>
      </c>
      <c r="H133" s="2" t="str">
        <f t="shared" si="8"/>
        <v>06.14.01</v>
      </c>
      <c r="I133" s="33" t="str">
        <f>IF(ISNA(MATCH($H133,'Classificação PRISB'!$G$2:$G$51,0)),"não","sim")</f>
        <v>não</v>
      </c>
      <c r="J133" s="53" t="str">
        <f>IF(I133="sim",LOOKUP($H133,'Classificação PRISB'!$G$2:$G$51,'Classificação PRISB'!$H$2:$H$51),"-")</f>
        <v>-</v>
      </c>
      <c r="K133" s="33" t="str">
        <f>IF(ISNA(MATCH($H133,'Classificação Outros'!$G$2:$G$19,0)),"não","sim")</f>
        <v>não</v>
      </c>
      <c r="L133" s="53" t="str">
        <f>IF(K133="sim",LOOKUP($H133,'Classificação Outros'!$G$2:$G$19,'Classificação Outros'!$H$2:$H$19),"-")</f>
        <v>-</v>
      </c>
      <c r="M133" s="33" t="str">
        <f>IF(ISNA(MATCH($H133,'Classificação Diagnóstico'!$G$2:$G$45,0)),"não","sim")</f>
        <v>não</v>
      </c>
      <c r="N133" s="53" t="str">
        <f>IF(M133="sim",LOOKUP($H133,'Classificação Diagnóstico'!$G$2:$G$45,'Classificação Diagnóstico'!$H$2:$H$45),"-")</f>
        <v>-</v>
      </c>
      <c r="O133" s="54" t="str">
        <f t="shared" si="9"/>
        <v>não</v>
      </c>
      <c r="P133" s="54" t="str">
        <f t="shared" si="10"/>
        <v>-</v>
      </c>
      <c r="Q133" s="53" t="str">
        <f t="shared" si="11"/>
        <v>-</v>
      </c>
    </row>
    <row r="134" spans="1:17" x14ac:dyDescent="0.25">
      <c r="A134" s="6">
        <v>6</v>
      </c>
      <c r="B134" s="6" t="s">
        <v>484</v>
      </c>
      <c r="C134" s="6">
        <v>15</v>
      </c>
      <c r="D134" s="7" t="s">
        <v>137</v>
      </c>
      <c r="E134" s="7" t="s">
        <v>141</v>
      </c>
      <c r="F134" s="7">
        <v>1</v>
      </c>
      <c r="G134" s="8" t="s">
        <v>452</v>
      </c>
      <c r="H134" s="2" t="str">
        <f t="shared" si="8"/>
        <v>06.15.01</v>
      </c>
      <c r="I134" s="33" t="str">
        <f>IF(ISNA(MATCH($H134,'Classificação PRISB'!$G$2:$G$51,0)),"não","sim")</f>
        <v>não</v>
      </c>
      <c r="J134" s="53" t="str">
        <f>IF(I134="sim",LOOKUP($H134,'Classificação PRISB'!$G$2:$G$51,'Classificação PRISB'!$H$2:$H$51),"-")</f>
        <v>-</v>
      </c>
      <c r="K134" s="33" t="str">
        <f>IF(ISNA(MATCH($H134,'Classificação Outros'!$G$2:$G$19,0)),"não","sim")</f>
        <v>não</v>
      </c>
      <c r="L134" s="53" t="str">
        <f>IF(K134="sim",LOOKUP($H134,'Classificação Outros'!$G$2:$G$19,'Classificação Outros'!$H$2:$H$19),"-")</f>
        <v>-</v>
      </c>
      <c r="M134" s="33" t="str">
        <f>IF(ISNA(MATCH($H134,'Classificação Diagnóstico'!$G$2:$G$45,0)),"não","sim")</f>
        <v>não</v>
      </c>
      <c r="N134" s="53" t="str">
        <f>IF(M134="sim",LOOKUP($H134,'Classificação Diagnóstico'!$G$2:$G$45,'Classificação Diagnóstico'!$H$2:$H$45),"-")</f>
        <v>-</v>
      </c>
      <c r="O134" s="54" t="str">
        <f t="shared" si="9"/>
        <v>não</v>
      </c>
      <c r="P134" s="54" t="str">
        <f t="shared" si="10"/>
        <v>-</v>
      </c>
      <c r="Q134" s="53" t="str">
        <f t="shared" si="11"/>
        <v>-</v>
      </c>
    </row>
    <row r="135" spans="1:17" x14ac:dyDescent="0.25">
      <c r="A135" s="6">
        <v>6</v>
      </c>
      <c r="B135" s="6" t="s">
        <v>484</v>
      </c>
      <c r="C135" s="6">
        <v>16</v>
      </c>
      <c r="D135" s="7" t="s">
        <v>139</v>
      </c>
      <c r="E135" s="12" t="s">
        <v>455</v>
      </c>
      <c r="F135" s="7">
        <v>1</v>
      </c>
      <c r="G135" s="8" t="s">
        <v>454</v>
      </c>
      <c r="H135" s="2" t="str">
        <f t="shared" si="8"/>
        <v>06.16.01</v>
      </c>
      <c r="I135" s="33" t="str">
        <f>IF(ISNA(MATCH($H135,'Classificação PRISB'!$G$2:$G$51,0)),"não","sim")</f>
        <v>não</v>
      </c>
      <c r="J135" s="53" t="str">
        <f>IF(I135="sim",LOOKUP($H135,'Classificação PRISB'!$G$2:$G$51,'Classificação PRISB'!$H$2:$H$51),"-")</f>
        <v>-</v>
      </c>
      <c r="K135" s="33" t="str">
        <f>IF(ISNA(MATCH($H135,'Classificação Outros'!$G$2:$G$19,0)),"não","sim")</f>
        <v>não</v>
      </c>
      <c r="L135" s="53" t="str">
        <f>IF(K135="sim",LOOKUP($H135,'Classificação Outros'!$G$2:$G$19,'Classificação Outros'!$H$2:$H$19),"-")</f>
        <v>-</v>
      </c>
      <c r="M135" s="33" t="str">
        <f>IF(ISNA(MATCH($H135,'Classificação Diagnóstico'!$G$2:$G$45,0)),"não","sim")</f>
        <v>não</v>
      </c>
      <c r="N135" s="53" t="str">
        <f>IF(M135="sim",LOOKUP($H135,'Classificação Diagnóstico'!$G$2:$G$45,'Classificação Diagnóstico'!$H$2:$H$45),"-")</f>
        <v>-</v>
      </c>
      <c r="O135" s="54" t="str">
        <f t="shared" si="9"/>
        <v>não</v>
      </c>
      <c r="P135" s="54" t="str">
        <f t="shared" si="10"/>
        <v>-</v>
      </c>
      <c r="Q135" s="53" t="str">
        <f t="shared" si="11"/>
        <v>-</v>
      </c>
    </row>
    <row r="136" spans="1:17" x14ac:dyDescent="0.25">
      <c r="A136" s="6">
        <v>6</v>
      </c>
      <c r="B136" s="6" t="s">
        <v>484</v>
      </c>
      <c r="C136" s="6">
        <v>17</v>
      </c>
      <c r="D136" s="7" t="s">
        <v>140</v>
      </c>
      <c r="E136" s="12" t="s">
        <v>142</v>
      </c>
      <c r="F136" s="7">
        <v>1</v>
      </c>
      <c r="G136" s="8" t="s">
        <v>349</v>
      </c>
      <c r="H136" s="2" t="str">
        <f t="shared" si="8"/>
        <v>06.17.01</v>
      </c>
      <c r="I136" s="33" t="str">
        <f>IF(ISNA(MATCH($H136,'Classificação PRISB'!$G$2:$G$51,0)),"não","sim")</f>
        <v>não</v>
      </c>
      <c r="J136" s="53" t="str">
        <f>IF(I136="sim",LOOKUP($H136,'Classificação PRISB'!$G$2:$G$51,'Classificação PRISB'!$H$2:$H$51),"-")</f>
        <v>-</v>
      </c>
      <c r="K136" s="33" t="str">
        <f>IF(ISNA(MATCH($H136,'Classificação Outros'!$G$2:$G$19,0)),"não","sim")</f>
        <v>não</v>
      </c>
      <c r="L136" s="53" t="str">
        <f>IF(K136="sim",LOOKUP($H136,'Classificação Outros'!$G$2:$G$19,'Classificação Outros'!$H$2:$H$19),"-")</f>
        <v>-</v>
      </c>
      <c r="M136" s="33" t="str">
        <f>IF(ISNA(MATCH($H136,'Classificação Diagnóstico'!$G$2:$G$45,0)),"não","sim")</f>
        <v>não</v>
      </c>
      <c r="N136" s="53" t="str">
        <f>IF(M136="sim",LOOKUP($H136,'Classificação Diagnóstico'!$G$2:$G$45,'Classificação Diagnóstico'!$H$2:$H$45),"-")</f>
        <v>-</v>
      </c>
      <c r="O136" s="54" t="str">
        <f t="shared" si="9"/>
        <v>não</v>
      </c>
      <c r="P136" s="54" t="str">
        <f t="shared" si="10"/>
        <v>-</v>
      </c>
      <c r="Q136" s="53" t="str">
        <f t="shared" si="11"/>
        <v>-</v>
      </c>
    </row>
    <row r="137" spans="1:17" x14ac:dyDescent="0.25">
      <c r="A137" s="6">
        <v>7</v>
      </c>
      <c r="B137" s="6" t="s">
        <v>485</v>
      </c>
      <c r="C137" s="6">
        <v>1</v>
      </c>
      <c r="D137" s="7" t="s">
        <v>37</v>
      </c>
      <c r="E137" s="7" t="s">
        <v>143</v>
      </c>
      <c r="F137" s="7">
        <v>1</v>
      </c>
      <c r="G137" s="8" t="s">
        <v>457</v>
      </c>
      <c r="H137" s="2" t="str">
        <f t="shared" si="8"/>
        <v>07.01.01</v>
      </c>
      <c r="I137" s="33" t="str">
        <f>IF(ISNA(MATCH($H137,'Classificação PRISB'!$G$2:$G$51,0)),"não","sim")</f>
        <v>não</v>
      </c>
      <c r="J137" s="53" t="str">
        <f>IF(I137="sim",LOOKUP($H137,'Classificação PRISB'!$G$2:$G$51,'Classificação PRISB'!$H$2:$H$51),"-")</f>
        <v>-</v>
      </c>
      <c r="K137" s="33" t="str">
        <f>IF(ISNA(MATCH($H137,'Classificação Outros'!$G$2:$G$19,0)),"não","sim")</f>
        <v>não</v>
      </c>
      <c r="L137" s="53" t="str">
        <f>IF(K137="sim",LOOKUP($H137,'Classificação Outros'!$G$2:$G$19,'Classificação Outros'!$H$2:$H$19),"-")</f>
        <v>-</v>
      </c>
      <c r="M137" s="33" t="str">
        <f>IF(ISNA(MATCH($H137,'Classificação Diagnóstico'!$G$2:$G$45,0)),"não","sim")</f>
        <v>não</v>
      </c>
      <c r="N137" s="53" t="str">
        <f>IF(M137="sim",LOOKUP($H137,'Classificação Diagnóstico'!$G$2:$G$45,'Classificação Diagnóstico'!$H$2:$H$45),"-")</f>
        <v>-</v>
      </c>
      <c r="O137" s="54" t="str">
        <f t="shared" si="9"/>
        <v>não</v>
      </c>
      <c r="P137" s="54" t="str">
        <f t="shared" si="10"/>
        <v>-</v>
      </c>
      <c r="Q137" s="53" t="str">
        <f t="shared" si="11"/>
        <v>-</v>
      </c>
    </row>
    <row r="138" spans="1:17" x14ac:dyDescent="0.25">
      <c r="A138" s="6">
        <v>7</v>
      </c>
      <c r="B138" s="6" t="s">
        <v>485</v>
      </c>
      <c r="C138" s="6">
        <v>2</v>
      </c>
      <c r="D138" s="7" t="s">
        <v>144</v>
      </c>
      <c r="E138" s="7" t="s">
        <v>145</v>
      </c>
      <c r="F138" s="7">
        <v>1</v>
      </c>
      <c r="G138" s="8" t="s">
        <v>350</v>
      </c>
      <c r="H138" s="2" t="str">
        <f t="shared" si="8"/>
        <v>07.02.01</v>
      </c>
      <c r="I138" s="33" t="str">
        <f>IF(ISNA(MATCH($H138,'Classificação PRISB'!$G$2:$G$51,0)),"não","sim")</f>
        <v>não</v>
      </c>
      <c r="J138" s="53" t="str">
        <f>IF(I138="sim",LOOKUP($H138,'Classificação PRISB'!$G$2:$G$51,'Classificação PRISB'!$H$2:$H$51),"-")</f>
        <v>-</v>
      </c>
      <c r="K138" s="33" t="str">
        <f>IF(ISNA(MATCH($H138,'Classificação Outros'!$G$2:$G$19,0)),"não","sim")</f>
        <v>não</v>
      </c>
      <c r="L138" s="53" t="str">
        <f>IF(K138="sim",LOOKUP($H138,'Classificação Outros'!$G$2:$G$19,'Classificação Outros'!$H$2:$H$19),"-")</f>
        <v>-</v>
      </c>
      <c r="M138" s="33" t="str">
        <f>IF(ISNA(MATCH($H138,'Classificação Diagnóstico'!$G$2:$G$45,0)),"não","sim")</f>
        <v>não</v>
      </c>
      <c r="N138" s="53" t="str">
        <f>IF(M138="sim",LOOKUP($H138,'Classificação Diagnóstico'!$G$2:$G$45,'Classificação Diagnóstico'!$H$2:$H$45),"-")</f>
        <v>-</v>
      </c>
      <c r="O138" s="54" t="str">
        <f t="shared" si="9"/>
        <v>não</v>
      </c>
      <c r="P138" s="54" t="str">
        <f t="shared" si="10"/>
        <v>-</v>
      </c>
      <c r="Q138" s="53" t="str">
        <f t="shared" si="11"/>
        <v>-</v>
      </c>
    </row>
    <row r="139" spans="1:17" x14ac:dyDescent="0.25">
      <c r="A139" s="6">
        <v>7</v>
      </c>
      <c r="B139" s="6" t="s">
        <v>485</v>
      </c>
      <c r="C139" s="6">
        <v>3</v>
      </c>
      <c r="D139" s="7" t="s">
        <v>146</v>
      </c>
      <c r="E139" s="7" t="s">
        <v>456</v>
      </c>
      <c r="F139" s="7">
        <v>1</v>
      </c>
      <c r="G139" s="8" t="s">
        <v>353</v>
      </c>
      <c r="H139" s="2" t="str">
        <f t="shared" si="8"/>
        <v>07.03.01</v>
      </c>
      <c r="I139" s="33" t="str">
        <f>IF(ISNA(MATCH($H139,'Classificação PRISB'!$G$2:$G$51,0)),"não","sim")</f>
        <v>não</v>
      </c>
      <c r="J139" s="53" t="str">
        <f>IF(I139="sim",LOOKUP($H139,'Classificação PRISB'!$G$2:$G$51,'Classificação PRISB'!$H$2:$H$51),"-")</f>
        <v>-</v>
      </c>
      <c r="K139" s="33" t="str">
        <f>IF(ISNA(MATCH($H139,'Classificação Outros'!$G$2:$G$19,0)),"não","sim")</f>
        <v>não</v>
      </c>
      <c r="L139" s="53" t="str">
        <f>IF(K139="sim",LOOKUP($H139,'Classificação Outros'!$G$2:$G$19,'Classificação Outros'!$H$2:$H$19),"-")</f>
        <v>-</v>
      </c>
      <c r="M139" s="33" t="str">
        <f>IF(ISNA(MATCH($H139,'Classificação Diagnóstico'!$G$2:$G$45,0)),"não","sim")</f>
        <v>não</v>
      </c>
      <c r="N139" s="53" t="str">
        <f>IF(M139="sim",LOOKUP($H139,'Classificação Diagnóstico'!$G$2:$G$45,'Classificação Diagnóstico'!$H$2:$H$45),"-")</f>
        <v>-</v>
      </c>
      <c r="O139" s="54" t="str">
        <f t="shared" si="9"/>
        <v>não</v>
      </c>
      <c r="P139" s="54" t="str">
        <f t="shared" si="10"/>
        <v>-</v>
      </c>
      <c r="Q139" s="53" t="str">
        <f t="shared" si="11"/>
        <v>-</v>
      </c>
    </row>
    <row r="140" spans="1:17" x14ac:dyDescent="0.25">
      <c r="A140" s="6">
        <v>7</v>
      </c>
      <c r="B140" s="6" t="s">
        <v>485</v>
      </c>
      <c r="C140" s="6">
        <v>3</v>
      </c>
      <c r="D140" s="7" t="s">
        <v>146</v>
      </c>
      <c r="E140" s="7" t="s">
        <v>456</v>
      </c>
      <c r="F140" s="12">
        <v>2</v>
      </c>
      <c r="G140" s="8" t="s">
        <v>351</v>
      </c>
      <c r="H140" s="2" t="str">
        <f t="shared" si="8"/>
        <v>07.03.02</v>
      </c>
      <c r="I140" s="33" t="str">
        <f>IF(ISNA(MATCH($H140,'Classificação PRISB'!$G$2:$G$51,0)),"não","sim")</f>
        <v>não</v>
      </c>
      <c r="J140" s="53" t="str">
        <f>IF(I140="sim",LOOKUP($H140,'Classificação PRISB'!$G$2:$G$51,'Classificação PRISB'!$H$2:$H$51),"-")</f>
        <v>-</v>
      </c>
      <c r="K140" s="33" t="str">
        <f>IF(ISNA(MATCH($H140,'Classificação Outros'!$G$2:$G$19,0)),"não","sim")</f>
        <v>sim</v>
      </c>
      <c r="L140" s="53">
        <f>IF(K140="sim",LOOKUP($H140,'Classificação Outros'!$G$2:$G$19,'Classificação Outros'!$H$2:$H$19),"-")</f>
        <v>0.3</v>
      </c>
      <c r="M140" s="33" t="str">
        <f>IF(ISNA(MATCH($H140,'Classificação Diagnóstico'!$G$2:$G$45,0)),"não","sim")</f>
        <v>não</v>
      </c>
      <c r="N140" s="53" t="str">
        <f>IF(M140="sim",LOOKUP($H140,'Classificação Diagnóstico'!$G$2:$G$45,'Classificação Diagnóstico'!$H$2:$H$45),"-")</f>
        <v>-</v>
      </c>
      <c r="O140" s="54" t="str">
        <f t="shared" si="9"/>
        <v>sim</v>
      </c>
      <c r="P140" s="54">
        <f t="shared" si="10"/>
        <v>0.3</v>
      </c>
      <c r="Q140" s="53">
        <f t="shared" si="11"/>
        <v>0.15646017396465126</v>
      </c>
    </row>
    <row r="141" spans="1:17" x14ac:dyDescent="0.25">
      <c r="A141" s="6">
        <v>7</v>
      </c>
      <c r="B141" s="6" t="s">
        <v>485</v>
      </c>
      <c r="C141" s="6">
        <v>3</v>
      </c>
      <c r="D141" s="7" t="s">
        <v>146</v>
      </c>
      <c r="E141" s="7" t="s">
        <v>456</v>
      </c>
      <c r="F141" s="12">
        <v>3</v>
      </c>
      <c r="G141" s="8" t="s">
        <v>352</v>
      </c>
      <c r="H141" s="2" t="str">
        <f t="shared" si="8"/>
        <v>07.03.03</v>
      </c>
      <c r="I141" s="33" t="str">
        <f>IF(ISNA(MATCH($H141,'Classificação PRISB'!$G$2:$G$51,0)),"não","sim")</f>
        <v>não</v>
      </c>
      <c r="J141" s="53" t="str">
        <f>IF(I141="sim",LOOKUP($H141,'Classificação PRISB'!$G$2:$G$51,'Classificação PRISB'!$H$2:$H$51),"-")</f>
        <v>-</v>
      </c>
      <c r="K141" s="33" t="str">
        <f>IF(ISNA(MATCH($H141,'Classificação Outros'!$G$2:$G$19,0)),"não","sim")</f>
        <v>sim</v>
      </c>
      <c r="L141" s="53">
        <f>IF(K141="sim",LOOKUP($H141,'Classificação Outros'!$G$2:$G$19,'Classificação Outros'!$H$2:$H$19),"-")</f>
        <v>0.4</v>
      </c>
      <c r="M141" s="33" t="str">
        <f>IF(ISNA(MATCH($H141,'Classificação Diagnóstico'!$G$2:$G$45,0)),"não","sim")</f>
        <v>não</v>
      </c>
      <c r="N141" s="53" t="str">
        <f>IF(M141="sim",LOOKUP($H141,'Classificação Diagnóstico'!$G$2:$G$45,'Classificação Diagnóstico'!$H$2:$H$45),"-")</f>
        <v>-</v>
      </c>
      <c r="O141" s="54" t="str">
        <f t="shared" si="9"/>
        <v>sim</v>
      </c>
      <c r="P141" s="54">
        <f t="shared" si="10"/>
        <v>0.4</v>
      </c>
      <c r="Q141" s="53">
        <f t="shared" si="11"/>
        <v>0.2086135652862017</v>
      </c>
    </row>
    <row r="142" spans="1:17" x14ac:dyDescent="0.25">
      <c r="A142" s="6">
        <v>7</v>
      </c>
      <c r="B142" s="6" t="s">
        <v>485</v>
      </c>
      <c r="C142" s="6">
        <v>3</v>
      </c>
      <c r="D142" s="7" t="s">
        <v>146</v>
      </c>
      <c r="E142" s="7" t="s">
        <v>456</v>
      </c>
      <c r="F142" s="12">
        <v>4</v>
      </c>
      <c r="G142" s="8" t="s">
        <v>354</v>
      </c>
      <c r="H142" s="2" t="str">
        <f t="shared" si="8"/>
        <v>07.03.04</v>
      </c>
      <c r="I142" s="33" t="str">
        <f>IF(ISNA(MATCH($H142,'Classificação PRISB'!$G$2:$G$51,0)),"não","sim")</f>
        <v>não</v>
      </c>
      <c r="J142" s="53" t="str">
        <f>IF(I142="sim",LOOKUP($H142,'Classificação PRISB'!$G$2:$G$51,'Classificação PRISB'!$H$2:$H$51),"-")</f>
        <v>-</v>
      </c>
      <c r="K142" s="33" t="str">
        <f>IF(ISNA(MATCH($H142,'Classificação Outros'!$G$2:$G$19,0)),"não","sim")</f>
        <v>sim</v>
      </c>
      <c r="L142" s="53">
        <f>IF(K142="sim",LOOKUP($H142,'Classificação Outros'!$G$2:$G$19,'Classificação Outros'!$H$2:$H$19),"-")</f>
        <v>0.3</v>
      </c>
      <c r="M142" s="33" t="str">
        <f>IF(ISNA(MATCH($H142,'Classificação Diagnóstico'!$G$2:$G$45,0)),"não","sim")</f>
        <v>não</v>
      </c>
      <c r="N142" s="53" t="str">
        <f>IF(M142="sim",LOOKUP($H142,'Classificação Diagnóstico'!$G$2:$G$45,'Classificação Diagnóstico'!$H$2:$H$45),"-")</f>
        <v>-</v>
      </c>
      <c r="O142" s="54" t="str">
        <f t="shared" si="9"/>
        <v>sim</v>
      </c>
      <c r="P142" s="54">
        <f t="shared" si="10"/>
        <v>0.3</v>
      </c>
      <c r="Q142" s="53">
        <f t="shared" si="11"/>
        <v>0.15646017396465126</v>
      </c>
    </row>
    <row r="143" spans="1:17" x14ac:dyDescent="0.25">
      <c r="A143" s="6">
        <v>7</v>
      </c>
      <c r="B143" s="6" t="s">
        <v>485</v>
      </c>
      <c r="C143" s="6">
        <v>4</v>
      </c>
      <c r="D143" s="7" t="s">
        <v>147</v>
      </c>
      <c r="E143" s="7" t="s">
        <v>149</v>
      </c>
      <c r="F143" s="7">
        <v>1</v>
      </c>
      <c r="G143" s="8" t="s">
        <v>355</v>
      </c>
      <c r="H143" s="2" t="str">
        <f t="shared" si="8"/>
        <v>07.04.01</v>
      </c>
      <c r="I143" s="33" t="str">
        <f>IF(ISNA(MATCH($H143,'Classificação PRISB'!$G$2:$G$51,0)),"não","sim")</f>
        <v>não</v>
      </c>
      <c r="J143" s="53" t="str">
        <f>IF(I143="sim",LOOKUP($H143,'Classificação PRISB'!$G$2:$G$51,'Classificação PRISB'!$H$2:$H$51),"-")</f>
        <v>-</v>
      </c>
      <c r="K143" s="33" t="str">
        <f>IF(ISNA(MATCH($H143,'Classificação Outros'!$G$2:$G$19,0)),"não","sim")</f>
        <v>não</v>
      </c>
      <c r="L143" s="53" t="str">
        <f>IF(K143="sim",LOOKUP($H143,'Classificação Outros'!$G$2:$G$19,'Classificação Outros'!$H$2:$H$19),"-")</f>
        <v>-</v>
      </c>
      <c r="M143" s="33" t="str">
        <f>IF(ISNA(MATCH($H143,'Classificação Diagnóstico'!$G$2:$G$45,0)),"não","sim")</f>
        <v>não</v>
      </c>
      <c r="N143" s="53" t="str">
        <f>IF(M143="sim",LOOKUP($H143,'Classificação Diagnóstico'!$G$2:$G$45,'Classificação Diagnóstico'!$H$2:$H$45),"-")</f>
        <v>-</v>
      </c>
      <c r="O143" s="54" t="str">
        <f t="shared" si="9"/>
        <v>não</v>
      </c>
      <c r="P143" s="54" t="str">
        <f t="shared" si="10"/>
        <v>-</v>
      </c>
      <c r="Q143" s="53" t="str">
        <f t="shared" si="11"/>
        <v>-</v>
      </c>
    </row>
    <row r="144" spans="1:17" x14ac:dyDescent="0.25">
      <c r="A144" s="6">
        <v>7</v>
      </c>
      <c r="B144" s="6" t="s">
        <v>485</v>
      </c>
      <c r="C144" s="6">
        <v>5</v>
      </c>
      <c r="D144" s="12" t="s">
        <v>148</v>
      </c>
      <c r="E144" s="12" t="s">
        <v>150</v>
      </c>
      <c r="F144" s="7">
        <v>1</v>
      </c>
      <c r="G144" s="12" t="s">
        <v>356</v>
      </c>
      <c r="H144" s="2" t="str">
        <f t="shared" si="8"/>
        <v>07.05.01</v>
      </c>
      <c r="I144" s="33" t="str">
        <f>IF(ISNA(MATCH($H144,'Classificação PRISB'!$G$2:$G$51,0)),"não","sim")</f>
        <v>não</v>
      </c>
      <c r="J144" s="53" t="str">
        <f>IF(I144="sim",LOOKUP($H144,'Classificação PRISB'!$G$2:$G$51,'Classificação PRISB'!$H$2:$H$51),"-")</f>
        <v>-</v>
      </c>
      <c r="K144" s="33" t="str">
        <f>IF(ISNA(MATCH($H144,'Classificação Outros'!$G$2:$G$19,0)),"não","sim")</f>
        <v>não</v>
      </c>
      <c r="L144" s="53" t="str">
        <f>IF(K144="sim",LOOKUP($H144,'Classificação Outros'!$G$2:$G$19,'Classificação Outros'!$H$2:$H$19),"-")</f>
        <v>-</v>
      </c>
      <c r="M144" s="33" t="str">
        <f>IF(ISNA(MATCH($H144,'Classificação Diagnóstico'!$G$2:$G$45,0)),"não","sim")</f>
        <v>sim</v>
      </c>
      <c r="N144" s="53">
        <f>IF(M144="sim",LOOKUP($H144,'Classificação Diagnóstico'!$G$2:$G$45,'Classificação Diagnóstico'!$H$2:$H$45),"-")</f>
        <v>1</v>
      </c>
      <c r="O144" s="54" t="str">
        <f t="shared" si="9"/>
        <v>sim</v>
      </c>
      <c r="P144" s="54">
        <f t="shared" si="10"/>
        <v>1</v>
      </c>
      <c r="Q144" s="53">
        <f t="shared" si="11"/>
        <v>0.52153391321550424</v>
      </c>
    </row>
    <row r="145" spans="1:17" x14ac:dyDescent="0.25">
      <c r="A145" s="6">
        <v>7</v>
      </c>
      <c r="B145" s="6" t="s">
        <v>485</v>
      </c>
      <c r="C145" s="6">
        <v>5</v>
      </c>
      <c r="D145" s="12" t="s">
        <v>148</v>
      </c>
      <c r="E145" s="12" t="s">
        <v>150</v>
      </c>
      <c r="F145" s="12">
        <v>7</v>
      </c>
      <c r="G145" s="8" t="s">
        <v>357</v>
      </c>
      <c r="H145" s="2" t="str">
        <f t="shared" si="8"/>
        <v>07.05.07</v>
      </c>
      <c r="I145" s="33" t="str">
        <f>IF(ISNA(MATCH($H145,'Classificação PRISB'!$G$2:$G$51,0)),"não","sim")</f>
        <v>não</v>
      </c>
      <c r="J145" s="53" t="str">
        <f>IF(I145="sim",LOOKUP($H145,'Classificação PRISB'!$G$2:$G$51,'Classificação PRISB'!$H$2:$H$51),"-")</f>
        <v>-</v>
      </c>
      <c r="K145" s="33" t="str">
        <f>IF(ISNA(MATCH($H145,'Classificação Outros'!$G$2:$G$19,0)),"não","sim")</f>
        <v>não</v>
      </c>
      <c r="L145" s="53" t="str">
        <f>IF(K145="sim",LOOKUP($H145,'Classificação Outros'!$G$2:$G$19,'Classificação Outros'!$H$2:$H$19),"-")</f>
        <v>-</v>
      </c>
      <c r="M145" s="33" t="str">
        <f>IF(ISNA(MATCH($H145,'Classificação Diagnóstico'!$G$2:$G$45,0)),"não","sim")</f>
        <v>não</v>
      </c>
      <c r="N145" s="53" t="str">
        <f>IF(M145="sim",LOOKUP($H145,'Classificação Diagnóstico'!$G$2:$G$45,'Classificação Diagnóstico'!$H$2:$H$45),"-")</f>
        <v>-</v>
      </c>
      <c r="O145" s="54" t="str">
        <f t="shared" si="9"/>
        <v>não</v>
      </c>
      <c r="P145" s="54" t="str">
        <f t="shared" si="10"/>
        <v>-</v>
      </c>
      <c r="Q145" s="53" t="str">
        <f t="shared" si="11"/>
        <v>-</v>
      </c>
    </row>
    <row r="146" spans="1:17" x14ac:dyDescent="0.25">
      <c r="A146" s="6">
        <v>8</v>
      </c>
      <c r="B146" s="6" t="s">
        <v>486</v>
      </c>
      <c r="C146" s="6">
        <v>1</v>
      </c>
      <c r="D146" s="7" t="s">
        <v>151</v>
      </c>
      <c r="E146" s="7" t="s">
        <v>152</v>
      </c>
      <c r="F146" s="7">
        <v>1</v>
      </c>
      <c r="G146" s="8" t="s">
        <v>316</v>
      </c>
      <c r="H146" s="2" t="str">
        <f t="shared" si="8"/>
        <v>08.01.01</v>
      </c>
      <c r="I146" s="33" t="str">
        <f>IF(ISNA(MATCH($H146,'Classificação PRISB'!$G$2:$G$51,0)),"não","sim")</f>
        <v>não</v>
      </c>
      <c r="J146" s="53" t="str">
        <f>IF(I146="sim",LOOKUP($H146,'Classificação PRISB'!$G$2:$G$51,'Classificação PRISB'!$H$2:$H$51),"-")</f>
        <v>-</v>
      </c>
      <c r="K146" s="33" t="str">
        <f>IF(ISNA(MATCH($H146,'Classificação Outros'!$G$2:$G$19,0)),"não","sim")</f>
        <v>não</v>
      </c>
      <c r="L146" s="53" t="str">
        <f>IF(K146="sim",LOOKUP($H146,'Classificação Outros'!$G$2:$G$19,'Classificação Outros'!$H$2:$H$19),"-")</f>
        <v>-</v>
      </c>
      <c r="M146" s="33" t="str">
        <f>IF(ISNA(MATCH($H146,'Classificação Diagnóstico'!$G$2:$G$45,0)),"não","sim")</f>
        <v>não</v>
      </c>
      <c r="N146" s="53" t="str">
        <f>IF(M146="sim",LOOKUP($H146,'Classificação Diagnóstico'!$G$2:$G$45,'Classificação Diagnóstico'!$H$2:$H$45),"-")</f>
        <v>-</v>
      </c>
      <c r="O146" s="54" t="str">
        <f t="shared" si="9"/>
        <v>não</v>
      </c>
      <c r="P146" s="54" t="str">
        <f t="shared" si="10"/>
        <v>-</v>
      </c>
      <c r="Q146" s="53" t="str">
        <f t="shared" si="11"/>
        <v>-</v>
      </c>
    </row>
    <row r="147" spans="1:17" x14ac:dyDescent="0.25">
      <c r="A147" s="6">
        <v>8</v>
      </c>
      <c r="B147" s="6" t="s">
        <v>486</v>
      </c>
      <c r="C147" s="6">
        <v>1</v>
      </c>
      <c r="D147" s="7" t="s">
        <v>151</v>
      </c>
      <c r="E147" s="7" t="s">
        <v>152</v>
      </c>
      <c r="F147" s="12">
        <v>2</v>
      </c>
      <c r="G147" s="8" t="s">
        <v>358</v>
      </c>
      <c r="H147" s="2" t="str">
        <f t="shared" si="8"/>
        <v>08.01.02</v>
      </c>
      <c r="I147" s="33" t="str">
        <f>IF(ISNA(MATCH($H147,'Classificação PRISB'!$G$2:$G$51,0)),"não","sim")</f>
        <v>não</v>
      </c>
      <c r="J147" s="53" t="str">
        <f>IF(I147="sim",LOOKUP($H147,'Classificação PRISB'!$G$2:$G$51,'Classificação PRISB'!$H$2:$H$51),"-")</f>
        <v>-</v>
      </c>
      <c r="K147" s="33" t="str">
        <f>IF(ISNA(MATCH($H147,'Classificação Outros'!$G$2:$G$19,0)),"não","sim")</f>
        <v>não</v>
      </c>
      <c r="L147" s="53" t="str">
        <f>IF(K147="sim",LOOKUP($H147,'Classificação Outros'!$G$2:$G$19,'Classificação Outros'!$H$2:$H$19),"-")</f>
        <v>-</v>
      </c>
      <c r="M147" s="33" t="str">
        <f>IF(ISNA(MATCH($H147,'Classificação Diagnóstico'!$G$2:$G$45,0)),"não","sim")</f>
        <v>não</v>
      </c>
      <c r="N147" s="53" t="str">
        <f>IF(M147="sim",LOOKUP($H147,'Classificação Diagnóstico'!$G$2:$G$45,'Classificação Diagnóstico'!$H$2:$H$45),"-")</f>
        <v>-</v>
      </c>
      <c r="O147" s="54" t="str">
        <f t="shared" si="9"/>
        <v>não</v>
      </c>
      <c r="P147" s="54" t="str">
        <f t="shared" si="10"/>
        <v>-</v>
      </c>
      <c r="Q147" s="53" t="str">
        <f t="shared" si="11"/>
        <v>-</v>
      </c>
    </row>
    <row r="148" spans="1:17" x14ac:dyDescent="0.25">
      <c r="A148" s="6">
        <v>8</v>
      </c>
      <c r="B148" s="6" t="s">
        <v>486</v>
      </c>
      <c r="C148" s="6">
        <v>1</v>
      </c>
      <c r="D148" s="7" t="s">
        <v>151</v>
      </c>
      <c r="E148" s="7" t="s">
        <v>152</v>
      </c>
      <c r="F148" s="12">
        <v>3</v>
      </c>
      <c r="G148" s="8" t="s">
        <v>359</v>
      </c>
      <c r="H148" s="2" t="str">
        <f t="shared" si="8"/>
        <v>08.01.03</v>
      </c>
      <c r="I148" s="33" t="str">
        <f>IF(ISNA(MATCH($H148,'Classificação PRISB'!$G$2:$G$51,0)),"não","sim")</f>
        <v>não</v>
      </c>
      <c r="J148" s="53" t="str">
        <f>IF(I148="sim",LOOKUP($H148,'Classificação PRISB'!$G$2:$G$51,'Classificação PRISB'!$H$2:$H$51),"-")</f>
        <v>-</v>
      </c>
      <c r="K148" s="33" t="str">
        <f>IF(ISNA(MATCH($H148,'Classificação Outros'!$G$2:$G$19,0)),"não","sim")</f>
        <v>não</v>
      </c>
      <c r="L148" s="53" t="str">
        <f>IF(K148="sim",LOOKUP($H148,'Classificação Outros'!$G$2:$G$19,'Classificação Outros'!$H$2:$H$19),"-")</f>
        <v>-</v>
      </c>
      <c r="M148" s="33" t="str">
        <f>IF(ISNA(MATCH($H148,'Classificação Diagnóstico'!$G$2:$G$45,0)),"não","sim")</f>
        <v>não</v>
      </c>
      <c r="N148" s="53" t="str">
        <f>IF(M148="sim",LOOKUP($H148,'Classificação Diagnóstico'!$G$2:$G$45,'Classificação Diagnóstico'!$H$2:$H$45),"-")</f>
        <v>-</v>
      </c>
      <c r="O148" s="54" t="str">
        <f t="shared" si="9"/>
        <v>não</v>
      </c>
      <c r="P148" s="54" t="str">
        <f t="shared" si="10"/>
        <v>-</v>
      </c>
      <c r="Q148" s="53" t="str">
        <f t="shared" si="11"/>
        <v>-</v>
      </c>
    </row>
    <row r="149" spans="1:17" x14ac:dyDescent="0.25">
      <c r="A149" s="6">
        <v>8</v>
      </c>
      <c r="B149" s="6" t="s">
        <v>486</v>
      </c>
      <c r="C149" s="6">
        <v>2</v>
      </c>
      <c r="D149" s="7" t="s">
        <v>153</v>
      </c>
      <c r="E149" s="7" t="s">
        <v>360</v>
      </c>
      <c r="F149" s="7">
        <v>1</v>
      </c>
      <c r="G149" s="8" t="s">
        <v>361</v>
      </c>
      <c r="H149" s="2" t="str">
        <f t="shared" si="8"/>
        <v>08.02.01</v>
      </c>
      <c r="I149" s="33" t="str">
        <f>IF(ISNA(MATCH($H149,'Classificação PRISB'!$G$2:$G$51,0)),"não","sim")</f>
        <v>não</v>
      </c>
      <c r="J149" s="53" t="str">
        <f>IF(I149="sim",LOOKUP($H149,'Classificação PRISB'!$G$2:$G$51,'Classificação PRISB'!$H$2:$H$51),"-")</f>
        <v>-</v>
      </c>
      <c r="K149" s="33" t="str">
        <f>IF(ISNA(MATCH($H149,'Classificação Outros'!$G$2:$G$19,0)),"não","sim")</f>
        <v>não</v>
      </c>
      <c r="L149" s="53" t="str">
        <f>IF(K149="sim",LOOKUP($H149,'Classificação Outros'!$G$2:$G$19,'Classificação Outros'!$H$2:$H$19),"-")</f>
        <v>-</v>
      </c>
      <c r="M149" s="33" t="str">
        <f>IF(ISNA(MATCH($H149,'Classificação Diagnóstico'!$G$2:$G$45,0)),"não","sim")</f>
        <v>não</v>
      </c>
      <c r="N149" s="53" t="str">
        <f>IF(M149="sim",LOOKUP($H149,'Classificação Diagnóstico'!$G$2:$G$45,'Classificação Diagnóstico'!$H$2:$H$45),"-")</f>
        <v>-</v>
      </c>
      <c r="O149" s="54" t="str">
        <f t="shared" si="9"/>
        <v>não</v>
      </c>
      <c r="P149" s="54" t="str">
        <f t="shared" si="10"/>
        <v>-</v>
      </c>
      <c r="Q149" s="53" t="str">
        <f t="shared" si="11"/>
        <v>-</v>
      </c>
    </row>
    <row r="150" spans="1:17" x14ac:dyDescent="0.25">
      <c r="A150" s="6">
        <v>8</v>
      </c>
      <c r="B150" s="6" t="s">
        <v>486</v>
      </c>
      <c r="C150" s="6">
        <v>2</v>
      </c>
      <c r="D150" s="7" t="s">
        <v>153</v>
      </c>
      <c r="E150" s="7" t="s">
        <v>360</v>
      </c>
      <c r="F150" s="12">
        <v>2</v>
      </c>
      <c r="G150" s="8" t="s">
        <v>362</v>
      </c>
      <c r="H150" s="2" t="str">
        <f t="shared" si="8"/>
        <v>08.02.02</v>
      </c>
      <c r="I150" s="33" t="str">
        <f>IF(ISNA(MATCH($H150,'Classificação PRISB'!$G$2:$G$51,0)),"não","sim")</f>
        <v>não</v>
      </c>
      <c r="J150" s="53" t="str">
        <f>IF(I150="sim",LOOKUP($H150,'Classificação PRISB'!$G$2:$G$51,'Classificação PRISB'!$H$2:$H$51),"-")</f>
        <v>-</v>
      </c>
      <c r="K150" s="33" t="str">
        <f>IF(ISNA(MATCH($H150,'Classificação Outros'!$G$2:$G$19,0)),"não","sim")</f>
        <v>não</v>
      </c>
      <c r="L150" s="53" t="str">
        <f>IF(K150="sim",LOOKUP($H150,'Classificação Outros'!$G$2:$G$19,'Classificação Outros'!$H$2:$H$19),"-")</f>
        <v>-</v>
      </c>
      <c r="M150" s="33" t="str">
        <f>IF(ISNA(MATCH($H150,'Classificação Diagnóstico'!$G$2:$G$45,0)),"não","sim")</f>
        <v>não</v>
      </c>
      <c r="N150" s="53" t="str">
        <f>IF(M150="sim",LOOKUP($H150,'Classificação Diagnóstico'!$G$2:$G$45,'Classificação Diagnóstico'!$H$2:$H$45),"-")</f>
        <v>-</v>
      </c>
      <c r="O150" s="54" t="str">
        <f t="shared" si="9"/>
        <v>não</v>
      </c>
      <c r="P150" s="54" t="str">
        <f t="shared" si="10"/>
        <v>-</v>
      </c>
      <c r="Q150" s="53" t="str">
        <f t="shared" si="11"/>
        <v>-</v>
      </c>
    </row>
    <row r="151" spans="1:17" x14ac:dyDescent="0.25">
      <c r="A151" s="6">
        <v>9</v>
      </c>
      <c r="B151" s="6" t="s">
        <v>487</v>
      </c>
      <c r="C151" s="6">
        <v>1</v>
      </c>
      <c r="D151" s="7" t="s">
        <v>154</v>
      </c>
      <c r="E151" s="22" t="s">
        <v>155</v>
      </c>
      <c r="F151" s="7">
        <v>1</v>
      </c>
      <c r="G151" s="8" t="s">
        <v>364</v>
      </c>
      <c r="H151" s="2" t="str">
        <f t="shared" si="8"/>
        <v>09.01.01</v>
      </c>
      <c r="I151" s="33" t="str">
        <f>IF(ISNA(MATCH($H151,'Classificação PRISB'!$G$2:$G$51,0)),"não","sim")</f>
        <v>não</v>
      </c>
      <c r="J151" s="53" t="str">
        <f>IF(I151="sim",LOOKUP($H151,'Classificação PRISB'!$G$2:$G$51,'Classificação PRISB'!$H$2:$H$51),"-")</f>
        <v>-</v>
      </c>
      <c r="K151" s="33" t="str">
        <f>IF(ISNA(MATCH($H151,'Classificação Outros'!$G$2:$G$19,0)),"não","sim")</f>
        <v>não</v>
      </c>
      <c r="L151" s="53" t="str">
        <f>IF(K151="sim",LOOKUP($H151,'Classificação Outros'!$G$2:$G$19,'Classificação Outros'!$H$2:$H$19),"-")</f>
        <v>-</v>
      </c>
      <c r="M151" s="33" t="str">
        <f>IF(ISNA(MATCH($H151,'Classificação Diagnóstico'!$G$2:$G$45,0)),"não","sim")</f>
        <v>sim</v>
      </c>
      <c r="N151" s="53">
        <f>IF(M151="sim",LOOKUP($H151,'Classificação Diagnóstico'!$G$2:$G$45,'Classificação Diagnóstico'!$H$2:$H$45),"-")</f>
        <v>1</v>
      </c>
      <c r="O151" s="54" t="str">
        <f t="shared" si="9"/>
        <v>sim</v>
      </c>
      <c r="P151" s="54">
        <f t="shared" si="10"/>
        <v>1</v>
      </c>
      <c r="Q151" s="53">
        <f t="shared" si="11"/>
        <v>0.52153391321550424</v>
      </c>
    </row>
    <row r="152" spans="1:17" x14ac:dyDescent="0.25">
      <c r="A152" s="6">
        <v>9</v>
      </c>
      <c r="B152" s="6" t="s">
        <v>487</v>
      </c>
      <c r="C152" s="6">
        <v>1</v>
      </c>
      <c r="D152" s="7" t="s">
        <v>154</v>
      </c>
      <c r="E152" s="22" t="s">
        <v>155</v>
      </c>
      <c r="F152" s="12">
        <v>2</v>
      </c>
      <c r="G152" s="8" t="s">
        <v>458</v>
      </c>
      <c r="H152" s="2" t="str">
        <f t="shared" si="8"/>
        <v>09.01.02</v>
      </c>
      <c r="I152" s="33" t="str">
        <f>IF(ISNA(MATCH($H152,'Classificação PRISB'!$G$2:$G$51,0)),"não","sim")</f>
        <v>não</v>
      </c>
      <c r="J152" s="53" t="str">
        <f>IF(I152="sim",LOOKUP($H152,'Classificação PRISB'!$G$2:$G$51,'Classificação PRISB'!$H$2:$H$51),"-")</f>
        <v>-</v>
      </c>
      <c r="K152" s="33" t="str">
        <f>IF(ISNA(MATCH($H152,'Classificação Outros'!$G$2:$G$19,0)),"não","sim")</f>
        <v>não</v>
      </c>
      <c r="L152" s="53" t="str">
        <f>IF(K152="sim",LOOKUP($H152,'Classificação Outros'!$G$2:$G$19,'Classificação Outros'!$H$2:$H$19),"-")</f>
        <v>-</v>
      </c>
      <c r="M152" s="33" t="str">
        <f>IF(ISNA(MATCH($H152,'Classificação Diagnóstico'!$G$2:$G$45,0)),"não","sim")</f>
        <v>não</v>
      </c>
      <c r="N152" s="53" t="str">
        <f>IF(M152="sim",LOOKUP($H152,'Classificação Diagnóstico'!$G$2:$G$45,'Classificação Diagnóstico'!$H$2:$H$45),"-")</f>
        <v>-</v>
      </c>
      <c r="O152" s="54" t="str">
        <f t="shared" si="9"/>
        <v>não</v>
      </c>
      <c r="P152" s="54" t="str">
        <f t="shared" si="10"/>
        <v>-</v>
      </c>
      <c r="Q152" s="53" t="str">
        <f t="shared" si="11"/>
        <v>-</v>
      </c>
    </row>
    <row r="153" spans="1:17" x14ac:dyDescent="0.25">
      <c r="A153" s="6">
        <v>9</v>
      </c>
      <c r="B153" s="6" t="s">
        <v>487</v>
      </c>
      <c r="C153" s="6">
        <v>2</v>
      </c>
      <c r="D153" s="7" t="s">
        <v>38</v>
      </c>
      <c r="E153" s="22" t="s">
        <v>156</v>
      </c>
      <c r="F153" s="7">
        <v>1</v>
      </c>
      <c r="G153" s="8" t="s">
        <v>363</v>
      </c>
      <c r="H153" s="2" t="str">
        <f t="shared" si="8"/>
        <v>09.02.01</v>
      </c>
      <c r="I153" s="33" t="str">
        <f>IF(ISNA(MATCH($H153,'Classificação PRISB'!$G$2:$G$51,0)),"não","sim")</f>
        <v>não</v>
      </c>
      <c r="J153" s="53" t="str">
        <f>IF(I153="sim",LOOKUP($H153,'Classificação PRISB'!$G$2:$G$51,'Classificação PRISB'!$H$2:$H$51),"-")</f>
        <v>-</v>
      </c>
      <c r="K153" s="33" t="str">
        <f>IF(ISNA(MATCH($H153,'Classificação Outros'!$G$2:$G$19,0)),"não","sim")</f>
        <v>não</v>
      </c>
      <c r="L153" s="53" t="str">
        <f>IF(K153="sim",LOOKUP($H153,'Classificação Outros'!$G$2:$G$19,'Classificação Outros'!$H$2:$H$19),"-")</f>
        <v>-</v>
      </c>
      <c r="M153" s="33" t="str">
        <f>IF(ISNA(MATCH($H153,'Classificação Diagnóstico'!$G$2:$G$45,0)),"não","sim")</f>
        <v>sim</v>
      </c>
      <c r="N153" s="53">
        <f>IF(M153="sim",LOOKUP($H153,'Classificação Diagnóstico'!$G$2:$G$45,'Classificação Diagnóstico'!$H$2:$H$45),"-")</f>
        <v>1</v>
      </c>
      <c r="O153" s="54" t="str">
        <f t="shared" si="9"/>
        <v>sim</v>
      </c>
      <c r="P153" s="54">
        <f t="shared" si="10"/>
        <v>1</v>
      </c>
      <c r="Q153" s="53">
        <f t="shared" si="11"/>
        <v>0.52153391321550424</v>
      </c>
    </row>
    <row r="154" spans="1:17" x14ac:dyDescent="0.25">
      <c r="A154" s="6">
        <v>9</v>
      </c>
      <c r="B154" s="6" t="s">
        <v>487</v>
      </c>
      <c r="C154" s="6">
        <v>2</v>
      </c>
      <c r="D154" s="7" t="s">
        <v>38</v>
      </c>
      <c r="E154" s="22" t="s">
        <v>156</v>
      </c>
      <c r="F154" s="12">
        <v>2</v>
      </c>
      <c r="G154" s="8" t="s">
        <v>459</v>
      </c>
      <c r="H154" s="2" t="str">
        <f t="shared" si="8"/>
        <v>09.02.02</v>
      </c>
      <c r="I154" s="33" t="str">
        <f>IF(ISNA(MATCH($H154,'Classificação PRISB'!$G$2:$G$51,0)),"não","sim")</f>
        <v>não</v>
      </c>
      <c r="J154" s="53" t="str">
        <f>IF(I154="sim",LOOKUP($H154,'Classificação PRISB'!$G$2:$G$51,'Classificação PRISB'!$H$2:$H$51),"-")</f>
        <v>-</v>
      </c>
      <c r="K154" s="33" t="str">
        <f>IF(ISNA(MATCH($H154,'Classificação Outros'!$G$2:$G$19,0)),"não","sim")</f>
        <v>não</v>
      </c>
      <c r="L154" s="53" t="str">
        <f>IF(K154="sim",LOOKUP($H154,'Classificação Outros'!$G$2:$G$19,'Classificação Outros'!$H$2:$H$19),"-")</f>
        <v>-</v>
      </c>
      <c r="M154" s="33" t="str">
        <f>IF(ISNA(MATCH($H154,'Classificação Diagnóstico'!$G$2:$G$45,0)),"não","sim")</f>
        <v>não</v>
      </c>
      <c r="N154" s="53" t="str">
        <f>IF(M154="sim",LOOKUP($H154,'Classificação Diagnóstico'!$G$2:$G$45,'Classificação Diagnóstico'!$H$2:$H$45),"-")</f>
        <v>-</v>
      </c>
      <c r="O154" s="54" t="str">
        <f t="shared" si="9"/>
        <v>não</v>
      </c>
      <c r="P154" s="54" t="str">
        <f t="shared" si="10"/>
        <v>-</v>
      </c>
      <c r="Q154" s="53" t="str">
        <f t="shared" si="11"/>
        <v>-</v>
      </c>
    </row>
    <row r="155" spans="1:17" x14ac:dyDescent="0.25">
      <c r="A155" s="6">
        <v>9</v>
      </c>
      <c r="B155" s="6" t="s">
        <v>487</v>
      </c>
      <c r="C155" s="6">
        <v>3</v>
      </c>
      <c r="D155" s="7" t="s">
        <v>46</v>
      </c>
      <c r="E155" s="22" t="s">
        <v>157</v>
      </c>
      <c r="F155" s="7">
        <v>1</v>
      </c>
      <c r="G155" s="8" t="s">
        <v>460</v>
      </c>
      <c r="H155" s="2" t="str">
        <f t="shared" si="8"/>
        <v>09.03.01</v>
      </c>
      <c r="I155" s="33" t="str">
        <f>IF(ISNA(MATCH($H155,'Classificação PRISB'!$G$2:$G$51,0)),"não","sim")</f>
        <v>não</v>
      </c>
      <c r="J155" s="53" t="str">
        <f>IF(I155="sim",LOOKUP($H155,'Classificação PRISB'!$G$2:$G$51,'Classificação PRISB'!$H$2:$H$51),"-")</f>
        <v>-</v>
      </c>
      <c r="K155" s="33" t="str">
        <f>IF(ISNA(MATCH($H155,'Classificação Outros'!$G$2:$G$19,0)),"não","sim")</f>
        <v>não</v>
      </c>
      <c r="L155" s="53" t="str">
        <f>IF(K155="sim",LOOKUP($H155,'Classificação Outros'!$G$2:$G$19,'Classificação Outros'!$H$2:$H$19),"-")</f>
        <v>-</v>
      </c>
      <c r="M155" s="33" t="str">
        <f>IF(ISNA(MATCH($H155,'Classificação Diagnóstico'!$G$2:$G$45,0)),"não","sim")</f>
        <v>sim</v>
      </c>
      <c r="N155" s="53">
        <f>IF(M155="sim",LOOKUP($H155,'Classificação Diagnóstico'!$G$2:$G$45,'Classificação Diagnóstico'!$H$2:$H$45),"-")</f>
        <v>1</v>
      </c>
      <c r="O155" s="54" t="str">
        <f t="shared" si="9"/>
        <v>sim</v>
      </c>
      <c r="P155" s="54">
        <f t="shared" si="10"/>
        <v>1</v>
      </c>
      <c r="Q155" s="53">
        <f t="shared" si="11"/>
        <v>0.52153391321550424</v>
      </c>
    </row>
    <row r="156" spans="1:17" x14ac:dyDescent="0.25">
      <c r="A156" s="6">
        <v>9</v>
      </c>
      <c r="B156" s="6" t="s">
        <v>487</v>
      </c>
      <c r="C156" s="6">
        <v>4</v>
      </c>
      <c r="D156" s="7" t="s">
        <v>39</v>
      </c>
      <c r="E156" s="22" t="s">
        <v>463</v>
      </c>
      <c r="F156" s="7">
        <v>1</v>
      </c>
      <c r="G156" s="8" t="s">
        <v>462</v>
      </c>
      <c r="H156" s="2" t="str">
        <f t="shared" si="8"/>
        <v>09.04.01</v>
      </c>
      <c r="I156" s="33" t="str">
        <f>IF(ISNA(MATCH($H156,'Classificação PRISB'!$G$2:$G$51,0)),"não","sim")</f>
        <v>não</v>
      </c>
      <c r="J156" s="53" t="str">
        <f>IF(I156="sim",LOOKUP($H156,'Classificação PRISB'!$G$2:$G$51,'Classificação PRISB'!$H$2:$H$51),"-")</f>
        <v>-</v>
      </c>
      <c r="K156" s="33" t="str">
        <f>IF(ISNA(MATCH($H156,'Classificação Outros'!$G$2:$G$19,0)),"não","sim")</f>
        <v>não</v>
      </c>
      <c r="L156" s="53" t="str">
        <f>IF(K156="sim",LOOKUP($H156,'Classificação Outros'!$G$2:$G$19,'Classificação Outros'!$H$2:$H$19),"-")</f>
        <v>-</v>
      </c>
      <c r="M156" s="33" t="str">
        <f>IF(ISNA(MATCH($H156,'Classificação Diagnóstico'!$G$2:$G$45,0)),"não","sim")</f>
        <v>sim</v>
      </c>
      <c r="N156" s="53">
        <f>IF(M156="sim",LOOKUP($H156,'Classificação Diagnóstico'!$G$2:$G$45,'Classificação Diagnóstico'!$H$2:$H$45),"-")</f>
        <v>1</v>
      </c>
      <c r="O156" s="54" t="str">
        <f t="shared" si="9"/>
        <v>sim</v>
      </c>
      <c r="P156" s="54">
        <f t="shared" si="10"/>
        <v>1</v>
      </c>
      <c r="Q156" s="53">
        <f t="shared" si="11"/>
        <v>0.52153391321550424</v>
      </c>
    </row>
    <row r="157" spans="1:17" x14ac:dyDescent="0.25">
      <c r="A157" s="6">
        <v>9</v>
      </c>
      <c r="B157" s="6" t="s">
        <v>487</v>
      </c>
      <c r="C157" s="6">
        <v>4</v>
      </c>
      <c r="D157" s="7" t="s">
        <v>39</v>
      </c>
      <c r="E157" s="22" t="s">
        <v>463</v>
      </c>
      <c r="F157" s="12">
        <v>2</v>
      </c>
      <c r="G157" s="8" t="s">
        <v>461</v>
      </c>
      <c r="H157" s="2" t="str">
        <f t="shared" si="8"/>
        <v>09.04.02</v>
      </c>
      <c r="I157" s="33" t="str">
        <f>IF(ISNA(MATCH($H157,'Classificação PRISB'!$G$2:$G$51,0)),"não","sim")</f>
        <v>não</v>
      </c>
      <c r="J157" s="53" t="str">
        <f>IF(I157="sim",LOOKUP($H157,'Classificação PRISB'!$G$2:$G$51,'Classificação PRISB'!$H$2:$H$51),"-")</f>
        <v>-</v>
      </c>
      <c r="K157" s="33" t="str">
        <f>IF(ISNA(MATCH($H157,'Classificação Outros'!$G$2:$G$19,0)),"não","sim")</f>
        <v>sim</v>
      </c>
      <c r="L157" s="53">
        <f>IF(K157="sim",LOOKUP($H157,'Classificação Outros'!$G$2:$G$19,'Classificação Outros'!$H$2:$H$19),"-")</f>
        <v>0</v>
      </c>
      <c r="M157" s="33" t="str">
        <f>IF(ISNA(MATCH($H157,'Classificação Diagnóstico'!$G$2:$G$45,0)),"não","sim")</f>
        <v>sim</v>
      </c>
      <c r="N157" s="53">
        <f>IF(M157="sim",LOOKUP($H157,'Classificação Diagnóstico'!$G$2:$G$45,'Classificação Diagnóstico'!$H$2:$H$45),"-")</f>
        <v>1</v>
      </c>
      <c r="O157" s="54" t="str">
        <f t="shared" si="9"/>
        <v>sim</v>
      </c>
      <c r="P157" s="54">
        <f t="shared" si="10"/>
        <v>1</v>
      </c>
      <c r="Q157" s="53">
        <f t="shared" si="11"/>
        <v>0.52153391321550424</v>
      </c>
    </row>
    <row r="158" spans="1:17" x14ac:dyDescent="0.25">
      <c r="A158" s="6">
        <v>9</v>
      </c>
      <c r="B158" s="6" t="s">
        <v>487</v>
      </c>
      <c r="C158" s="6">
        <v>4</v>
      </c>
      <c r="D158" s="7" t="s">
        <v>39</v>
      </c>
      <c r="E158" s="22" t="s">
        <v>463</v>
      </c>
      <c r="F158" s="12">
        <v>3</v>
      </c>
      <c r="G158" s="8" t="s">
        <v>464</v>
      </c>
      <c r="H158" s="2" t="str">
        <f t="shared" si="8"/>
        <v>09.04.03</v>
      </c>
      <c r="I158" s="33" t="str">
        <f>IF(ISNA(MATCH($H158,'Classificação PRISB'!$G$2:$G$51,0)),"não","sim")</f>
        <v>não</v>
      </c>
      <c r="J158" s="53" t="str">
        <f>IF(I158="sim",LOOKUP($H158,'Classificação PRISB'!$G$2:$G$51,'Classificação PRISB'!$H$2:$H$51),"-")</f>
        <v>-</v>
      </c>
      <c r="K158" s="33" t="str">
        <f>IF(ISNA(MATCH($H158,'Classificação Outros'!$G$2:$G$19,0)),"não","sim")</f>
        <v>não</v>
      </c>
      <c r="L158" s="53" t="str">
        <f>IF(K158="sim",LOOKUP($H158,'Classificação Outros'!$G$2:$G$19,'Classificação Outros'!$H$2:$H$19),"-")</f>
        <v>-</v>
      </c>
      <c r="M158" s="33" t="str">
        <f>IF(ISNA(MATCH($H158,'Classificação Diagnóstico'!$G$2:$G$45,0)),"não","sim")</f>
        <v>não</v>
      </c>
      <c r="N158" s="53" t="str">
        <f>IF(M158="sim",LOOKUP($H158,'Classificação Diagnóstico'!$G$2:$G$45,'Classificação Diagnóstico'!$H$2:$H$45),"-")</f>
        <v>-</v>
      </c>
      <c r="O158" s="54" t="str">
        <f t="shared" si="9"/>
        <v>não</v>
      </c>
      <c r="P158" s="54" t="str">
        <f t="shared" si="10"/>
        <v>-</v>
      </c>
      <c r="Q158" s="53" t="str">
        <f t="shared" si="11"/>
        <v>-</v>
      </c>
    </row>
    <row r="159" spans="1:17" x14ac:dyDescent="0.25">
      <c r="A159" s="6">
        <v>9</v>
      </c>
      <c r="B159" s="6" t="s">
        <v>487</v>
      </c>
      <c r="C159" s="6">
        <v>5</v>
      </c>
      <c r="D159" s="7" t="s">
        <v>158</v>
      </c>
      <c r="E159" s="22" t="s">
        <v>159</v>
      </c>
      <c r="F159" s="7">
        <v>1</v>
      </c>
      <c r="G159" s="8" t="s">
        <v>365</v>
      </c>
      <c r="H159" s="2" t="str">
        <f t="shared" si="8"/>
        <v>09.05.01</v>
      </c>
      <c r="I159" s="33" t="str">
        <f>IF(ISNA(MATCH($H159,'Classificação PRISB'!$G$2:$G$51,0)),"não","sim")</f>
        <v>não</v>
      </c>
      <c r="J159" s="53" t="str">
        <f>IF(I159="sim",LOOKUP($H159,'Classificação PRISB'!$G$2:$G$51,'Classificação PRISB'!$H$2:$H$51),"-")</f>
        <v>-</v>
      </c>
      <c r="K159" s="33" t="str">
        <f>IF(ISNA(MATCH($H159,'Classificação Outros'!$G$2:$G$19,0)),"não","sim")</f>
        <v>não</v>
      </c>
      <c r="L159" s="53" t="str">
        <f>IF(K159="sim",LOOKUP($H159,'Classificação Outros'!$G$2:$G$19,'Classificação Outros'!$H$2:$H$19),"-")</f>
        <v>-</v>
      </c>
      <c r="M159" s="33" t="str">
        <f>IF(ISNA(MATCH($H159,'Classificação Diagnóstico'!$G$2:$G$45,0)),"não","sim")</f>
        <v>sim</v>
      </c>
      <c r="N159" s="53">
        <f>IF(M159="sim",LOOKUP($H159,'Classificação Diagnóstico'!$G$2:$G$45,'Classificação Diagnóstico'!$H$2:$H$45),"-")</f>
        <v>1</v>
      </c>
      <c r="O159" s="54" t="str">
        <f t="shared" si="9"/>
        <v>sim</v>
      </c>
      <c r="P159" s="54">
        <f t="shared" si="10"/>
        <v>1</v>
      </c>
      <c r="Q159" s="53">
        <f t="shared" si="11"/>
        <v>0.52153391321550424</v>
      </c>
    </row>
    <row r="160" spans="1:17" x14ac:dyDescent="0.25">
      <c r="A160" s="6">
        <v>9</v>
      </c>
      <c r="B160" s="6" t="s">
        <v>487</v>
      </c>
      <c r="C160" s="6">
        <v>5</v>
      </c>
      <c r="D160" s="7" t="s">
        <v>158</v>
      </c>
      <c r="E160" s="22" t="s">
        <v>159</v>
      </c>
      <c r="F160" s="12">
        <v>2</v>
      </c>
      <c r="G160" s="8" t="s">
        <v>366</v>
      </c>
      <c r="H160" s="2" t="str">
        <f t="shared" si="8"/>
        <v>09.05.02</v>
      </c>
      <c r="I160" s="33" t="str">
        <f>IF(ISNA(MATCH($H160,'Classificação PRISB'!$G$2:$G$51,0)),"não","sim")</f>
        <v>não</v>
      </c>
      <c r="J160" s="53" t="str">
        <f>IF(I160="sim",LOOKUP($H160,'Classificação PRISB'!$G$2:$G$51,'Classificação PRISB'!$H$2:$H$51),"-")</f>
        <v>-</v>
      </c>
      <c r="K160" s="33" t="str">
        <f>IF(ISNA(MATCH($H160,'Classificação Outros'!$G$2:$G$19,0)),"não","sim")</f>
        <v>não</v>
      </c>
      <c r="L160" s="53" t="str">
        <f>IF(K160="sim",LOOKUP($H160,'Classificação Outros'!$G$2:$G$19,'Classificação Outros'!$H$2:$H$19),"-")</f>
        <v>-</v>
      </c>
      <c r="M160" s="33" t="str">
        <f>IF(ISNA(MATCH($H160,'Classificação Diagnóstico'!$G$2:$G$45,0)),"não","sim")</f>
        <v>sim</v>
      </c>
      <c r="N160" s="53">
        <f>IF(M160="sim",LOOKUP($H160,'Classificação Diagnóstico'!$G$2:$G$45,'Classificação Diagnóstico'!$H$2:$H$45),"-")</f>
        <v>1</v>
      </c>
      <c r="O160" s="54" t="str">
        <f t="shared" si="9"/>
        <v>sim</v>
      </c>
      <c r="P160" s="54">
        <f t="shared" si="10"/>
        <v>1</v>
      </c>
      <c r="Q160" s="53">
        <f t="shared" si="11"/>
        <v>0.52153391321550424</v>
      </c>
    </row>
    <row r="161" spans="1:17" x14ac:dyDescent="0.25">
      <c r="A161" s="6">
        <v>9</v>
      </c>
      <c r="B161" s="6" t="s">
        <v>487</v>
      </c>
      <c r="C161" s="6">
        <v>5</v>
      </c>
      <c r="D161" s="7" t="s">
        <v>158</v>
      </c>
      <c r="E161" s="22" t="s">
        <v>159</v>
      </c>
      <c r="F161" s="12">
        <v>3</v>
      </c>
      <c r="G161" s="8" t="s">
        <v>367</v>
      </c>
      <c r="H161" s="2" t="str">
        <f t="shared" si="8"/>
        <v>09.05.03</v>
      </c>
      <c r="I161" s="33" t="str">
        <f>IF(ISNA(MATCH($H161,'Classificação PRISB'!$G$2:$G$51,0)),"não","sim")</f>
        <v>não</v>
      </c>
      <c r="J161" s="53" t="str">
        <f>IF(I161="sim",LOOKUP($H161,'Classificação PRISB'!$G$2:$G$51,'Classificação PRISB'!$H$2:$H$51),"-")</f>
        <v>-</v>
      </c>
      <c r="K161" s="33" t="str">
        <f>IF(ISNA(MATCH($H161,'Classificação Outros'!$G$2:$G$19,0)),"não","sim")</f>
        <v>não</v>
      </c>
      <c r="L161" s="53" t="str">
        <f>IF(K161="sim",LOOKUP($H161,'Classificação Outros'!$G$2:$G$19,'Classificação Outros'!$H$2:$H$19),"-")</f>
        <v>-</v>
      </c>
      <c r="M161" s="33" t="str">
        <f>IF(ISNA(MATCH($H161,'Classificação Diagnóstico'!$G$2:$G$45,0)),"não","sim")</f>
        <v>sim</v>
      </c>
      <c r="N161" s="53">
        <f>IF(M161="sim",LOOKUP($H161,'Classificação Diagnóstico'!$G$2:$G$45,'Classificação Diagnóstico'!$H$2:$H$45),"-")</f>
        <v>1</v>
      </c>
      <c r="O161" s="54" t="str">
        <f t="shared" si="9"/>
        <v>sim</v>
      </c>
      <c r="P161" s="54">
        <f t="shared" si="10"/>
        <v>1</v>
      </c>
      <c r="Q161" s="53">
        <f t="shared" si="11"/>
        <v>0.52153391321550424</v>
      </c>
    </row>
    <row r="162" spans="1:17" x14ac:dyDescent="0.25">
      <c r="A162" s="46">
        <v>9</v>
      </c>
      <c r="B162" s="46" t="s">
        <v>487</v>
      </c>
      <c r="C162" s="6">
        <v>5</v>
      </c>
      <c r="D162" s="7" t="s">
        <v>158</v>
      </c>
      <c r="E162" s="22" t="s">
        <v>159</v>
      </c>
      <c r="F162" s="12">
        <v>4</v>
      </c>
      <c r="G162" s="8" t="s">
        <v>368</v>
      </c>
      <c r="H162" s="2" t="str">
        <f t="shared" si="8"/>
        <v>09.05.04</v>
      </c>
      <c r="I162" s="33" t="str">
        <f>IF(ISNA(MATCH($H162,'Classificação PRISB'!$G$2:$G$51,0)),"não","sim")</f>
        <v>não</v>
      </c>
      <c r="J162" s="53" t="str">
        <f>IF(I162="sim",LOOKUP($H162,'Classificação PRISB'!$G$2:$G$51,'Classificação PRISB'!$H$2:$H$51),"-")</f>
        <v>-</v>
      </c>
      <c r="K162" s="33" t="str">
        <f>IF(ISNA(MATCH($H162,'Classificação Outros'!$G$2:$G$19,0)),"não","sim")</f>
        <v>não</v>
      </c>
      <c r="L162" s="53" t="str">
        <f>IF(K162="sim",LOOKUP($H162,'Classificação Outros'!$G$2:$G$19,'Classificação Outros'!$H$2:$H$19),"-")</f>
        <v>-</v>
      </c>
      <c r="M162" s="33" t="str">
        <f>IF(ISNA(MATCH($H162,'Classificação Diagnóstico'!$G$2:$G$45,0)),"não","sim")</f>
        <v>sim</v>
      </c>
      <c r="N162" s="53">
        <f>IF(M162="sim",LOOKUP($H162,'Classificação Diagnóstico'!$G$2:$G$45,'Classificação Diagnóstico'!$H$2:$H$45),"-")</f>
        <v>1</v>
      </c>
      <c r="O162" s="54" t="str">
        <f t="shared" si="9"/>
        <v>sim</v>
      </c>
      <c r="P162" s="54">
        <f t="shared" si="10"/>
        <v>1</v>
      </c>
      <c r="Q162" s="53">
        <f t="shared" si="11"/>
        <v>0.52153391321550424</v>
      </c>
    </row>
    <row r="163" spans="1:17" x14ac:dyDescent="0.25">
      <c r="A163" s="46">
        <v>9</v>
      </c>
      <c r="B163" s="46" t="s">
        <v>487</v>
      </c>
      <c r="C163" s="6">
        <v>5</v>
      </c>
      <c r="D163" s="7" t="s">
        <v>158</v>
      </c>
      <c r="E163" s="22" t="s">
        <v>159</v>
      </c>
      <c r="F163" s="12">
        <v>5</v>
      </c>
      <c r="G163" s="8" t="s">
        <v>369</v>
      </c>
      <c r="H163" s="2" t="str">
        <f t="shared" si="8"/>
        <v>09.05.05</v>
      </c>
      <c r="I163" s="33" t="str">
        <f>IF(ISNA(MATCH($H163,'Classificação PRISB'!$G$2:$G$51,0)),"não","sim")</f>
        <v>não</v>
      </c>
      <c r="J163" s="53" t="str">
        <f>IF(I163="sim",LOOKUP($H163,'Classificação PRISB'!$G$2:$G$51,'Classificação PRISB'!$H$2:$H$51),"-")</f>
        <v>-</v>
      </c>
      <c r="K163" s="33" t="str">
        <f>IF(ISNA(MATCH($H163,'Classificação Outros'!$G$2:$G$19,0)),"não","sim")</f>
        <v>sim</v>
      </c>
      <c r="L163" s="53">
        <f>IF(K163="sim",LOOKUP($H163,'Classificação Outros'!$G$2:$G$19,'Classificação Outros'!$H$2:$H$19),"-")</f>
        <v>0.4</v>
      </c>
      <c r="M163" s="33" t="str">
        <f>IF(ISNA(MATCH($H163,'Classificação Diagnóstico'!$G$2:$G$45,0)),"não","sim")</f>
        <v>sim</v>
      </c>
      <c r="N163" s="53">
        <f>IF(M163="sim",LOOKUP($H163,'Classificação Diagnóstico'!$G$2:$G$45,'Classificação Diagnóstico'!$H$2:$H$45),"-")</f>
        <v>1</v>
      </c>
      <c r="O163" s="54" t="str">
        <f t="shared" si="9"/>
        <v>sim</v>
      </c>
      <c r="P163" s="54">
        <f t="shared" si="10"/>
        <v>1.4</v>
      </c>
      <c r="Q163" s="53">
        <f t="shared" si="11"/>
        <v>0.7301474785017058</v>
      </c>
    </row>
    <row r="164" spans="1:17" x14ac:dyDescent="0.25">
      <c r="A164" s="46">
        <v>9</v>
      </c>
      <c r="B164" s="46" t="s">
        <v>487</v>
      </c>
      <c r="C164" s="6">
        <v>5</v>
      </c>
      <c r="D164" s="7" t="s">
        <v>158</v>
      </c>
      <c r="E164" s="22" t="s">
        <v>159</v>
      </c>
      <c r="F164" s="12">
        <v>6</v>
      </c>
      <c r="G164" s="8" t="s">
        <v>370</v>
      </c>
      <c r="H164" s="2" t="str">
        <f t="shared" si="8"/>
        <v>09.05.06</v>
      </c>
      <c r="I164" s="33" t="str">
        <f>IF(ISNA(MATCH($H164,'Classificação PRISB'!$G$2:$G$51,0)),"não","sim")</f>
        <v>não</v>
      </c>
      <c r="J164" s="53" t="str">
        <f>IF(I164="sim",LOOKUP($H164,'Classificação PRISB'!$G$2:$G$51,'Classificação PRISB'!$H$2:$H$51),"-")</f>
        <v>-</v>
      </c>
      <c r="K164" s="33" t="str">
        <f>IF(ISNA(MATCH($H164,'Classificação Outros'!$G$2:$G$19,0)),"não","sim")</f>
        <v>sim</v>
      </c>
      <c r="L164" s="53">
        <f>IF(K164="sim",LOOKUP($H164,'Classificação Outros'!$G$2:$G$19,'Classificação Outros'!$H$2:$H$19),"-")</f>
        <v>0.4</v>
      </c>
      <c r="M164" s="33" t="str">
        <f>IF(ISNA(MATCH($H164,'Classificação Diagnóstico'!$G$2:$G$45,0)),"não","sim")</f>
        <v>sim</v>
      </c>
      <c r="N164" s="53">
        <f>IF(M164="sim",LOOKUP($H164,'Classificação Diagnóstico'!$G$2:$G$45,'Classificação Diagnóstico'!$H$2:$H$45),"-")</f>
        <v>1</v>
      </c>
      <c r="O164" s="54" t="str">
        <f t="shared" si="9"/>
        <v>sim</v>
      </c>
      <c r="P164" s="54">
        <f t="shared" si="10"/>
        <v>1.4</v>
      </c>
      <c r="Q164" s="53">
        <f t="shared" si="11"/>
        <v>0.7301474785017058</v>
      </c>
    </row>
    <row r="165" spans="1:17" x14ac:dyDescent="0.25">
      <c r="A165" s="46">
        <v>9</v>
      </c>
      <c r="B165" s="46" t="s">
        <v>487</v>
      </c>
      <c r="C165" s="6">
        <v>6</v>
      </c>
      <c r="D165" s="7" t="s">
        <v>40</v>
      </c>
      <c r="E165" s="12" t="s">
        <v>160</v>
      </c>
      <c r="F165" s="7">
        <v>1</v>
      </c>
      <c r="G165" s="8" t="s">
        <v>465</v>
      </c>
      <c r="H165" s="2" t="str">
        <f t="shared" si="8"/>
        <v>09.06.01</v>
      </c>
      <c r="I165" s="33" t="str">
        <f>IF(ISNA(MATCH($H165,'Classificação PRISB'!$G$2:$G$51,0)),"não","sim")</f>
        <v>não</v>
      </c>
      <c r="J165" s="53" t="str">
        <f>IF(I165="sim",LOOKUP($H165,'Classificação PRISB'!$G$2:$G$51,'Classificação PRISB'!$H$2:$H$51),"-")</f>
        <v>-</v>
      </c>
      <c r="K165" s="33" t="str">
        <f>IF(ISNA(MATCH($H165,'Classificação Outros'!$G$2:$G$19,0)),"não","sim")</f>
        <v>não</v>
      </c>
      <c r="L165" s="53" t="str">
        <f>IF(K165="sim",LOOKUP($H165,'Classificação Outros'!$G$2:$G$19,'Classificação Outros'!$H$2:$H$19),"-")</f>
        <v>-</v>
      </c>
      <c r="M165" s="33" t="str">
        <f>IF(ISNA(MATCH($H165,'Classificação Diagnóstico'!$G$2:$G$45,0)),"não","sim")</f>
        <v>não</v>
      </c>
      <c r="N165" s="53" t="str">
        <f>IF(M165="sim",LOOKUP($H165,'Classificação Diagnóstico'!$G$2:$G$45,'Classificação Diagnóstico'!$H$2:$H$45),"-")</f>
        <v>-</v>
      </c>
      <c r="O165" s="54" t="str">
        <f t="shared" si="9"/>
        <v>não</v>
      </c>
      <c r="P165" s="54" t="str">
        <f t="shared" si="10"/>
        <v>-</v>
      </c>
      <c r="Q165" s="53" t="str">
        <f t="shared" si="11"/>
        <v>-</v>
      </c>
    </row>
    <row r="166" spans="1:17" x14ac:dyDescent="0.25">
      <c r="A166" s="46">
        <v>10</v>
      </c>
      <c r="B166" s="46" t="s">
        <v>488</v>
      </c>
      <c r="C166" s="6">
        <v>1</v>
      </c>
      <c r="D166" s="7" t="s">
        <v>161</v>
      </c>
      <c r="E166" s="7" t="s">
        <v>371</v>
      </c>
      <c r="F166" s="7">
        <v>1</v>
      </c>
      <c r="G166" s="8" t="s">
        <v>372</v>
      </c>
      <c r="H166" s="2" t="str">
        <f t="shared" si="8"/>
        <v>10.01.01</v>
      </c>
      <c r="I166" s="33" t="str">
        <f>IF(ISNA(MATCH($H166,'Classificação PRISB'!$G$2:$G$51,0)),"não","sim")</f>
        <v>não</v>
      </c>
      <c r="J166" s="53" t="str">
        <f>IF(I166="sim",LOOKUP($H166,'Classificação PRISB'!$G$2:$G$51,'Classificação PRISB'!$H$2:$H$51),"-")</f>
        <v>-</v>
      </c>
      <c r="K166" s="33" t="str">
        <f>IF(ISNA(MATCH($H166,'Classificação Outros'!$G$2:$G$19,0)),"não","sim")</f>
        <v>não</v>
      </c>
      <c r="L166" s="53" t="str">
        <f>IF(K166="sim",LOOKUP($H166,'Classificação Outros'!$G$2:$G$19,'Classificação Outros'!$H$2:$H$19),"-")</f>
        <v>-</v>
      </c>
      <c r="M166" s="33" t="str">
        <f>IF(ISNA(MATCH($H166,'Classificação Diagnóstico'!$G$2:$G$45,0)),"não","sim")</f>
        <v>não</v>
      </c>
      <c r="N166" s="53" t="str">
        <f>IF(M166="sim",LOOKUP($H166,'Classificação Diagnóstico'!$G$2:$G$45,'Classificação Diagnóstico'!$H$2:$H$45),"-")</f>
        <v>-</v>
      </c>
      <c r="O166" s="54" t="str">
        <f t="shared" si="9"/>
        <v>não</v>
      </c>
      <c r="P166" s="54" t="str">
        <f t="shared" si="10"/>
        <v>-</v>
      </c>
      <c r="Q166" s="53" t="str">
        <f t="shared" si="11"/>
        <v>-</v>
      </c>
    </row>
    <row r="167" spans="1:17" x14ac:dyDescent="0.25">
      <c r="A167" s="46">
        <v>10</v>
      </c>
      <c r="B167" s="46" t="s">
        <v>488</v>
      </c>
      <c r="C167" s="6">
        <v>2</v>
      </c>
      <c r="D167" s="7" t="s">
        <v>11</v>
      </c>
      <c r="E167" s="7" t="s">
        <v>373</v>
      </c>
      <c r="F167" s="7">
        <v>1</v>
      </c>
      <c r="G167" s="8" t="s">
        <v>374</v>
      </c>
      <c r="H167" s="2" t="str">
        <f t="shared" si="8"/>
        <v>10.02.01</v>
      </c>
      <c r="I167" s="33" t="str">
        <f>IF(ISNA(MATCH($H167,'Classificação PRISB'!$G$2:$G$51,0)),"não","sim")</f>
        <v>sim</v>
      </c>
      <c r="J167" s="53">
        <f>IF(I167="sim",LOOKUP($H167,'Classificação PRISB'!$G$2:$G$51,'Classificação PRISB'!$H$2:$H$51),"-")</f>
        <v>0</v>
      </c>
      <c r="K167" s="33" t="str">
        <f>IF(ISNA(MATCH($H167,'Classificação Outros'!$G$2:$G$19,0)),"não","sim")</f>
        <v>não</v>
      </c>
      <c r="L167" s="53" t="str">
        <f>IF(K167="sim",LOOKUP($H167,'Classificação Outros'!$G$2:$G$19,'Classificação Outros'!$H$2:$H$19),"-")</f>
        <v>-</v>
      </c>
      <c r="M167" s="33" t="str">
        <f>IF(ISNA(MATCH($H167,'Classificação Diagnóstico'!$G$2:$G$45,0)),"não","sim")</f>
        <v>não</v>
      </c>
      <c r="N167" s="53" t="str">
        <f>IF(M167="sim",LOOKUP($H167,'Classificação Diagnóstico'!$G$2:$G$45,'Classificação Diagnóstico'!$H$2:$H$45),"-")</f>
        <v>-</v>
      </c>
      <c r="O167" s="54" t="str">
        <f t="shared" si="9"/>
        <v>sim</v>
      </c>
      <c r="P167" s="54">
        <f t="shared" si="10"/>
        <v>0</v>
      </c>
      <c r="Q167" s="53">
        <f t="shared" si="11"/>
        <v>0</v>
      </c>
    </row>
    <row r="168" spans="1:17" x14ac:dyDescent="0.25">
      <c r="A168" s="46">
        <v>10</v>
      </c>
      <c r="B168" s="46" t="s">
        <v>488</v>
      </c>
      <c r="C168" s="6">
        <v>2</v>
      </c>
      <c r="D168" s="7" t="s">
        <v>11</v>
      </c>
      <c r="E168" s="7" t="s">
        <v>373</v>
      </c>
      <c r="F168" s="12">
        <v>2</v>
      </c>
      <c r="G168" s="8" t="s">
        <v>375</v>
      </c>
      <c r="H168" s="2" t="str">
        <f t="shared" si="8"/>
        <v>10.02.02</v>
      </c>
      <c r="I168" s="33" t="str">
        <f>IF(ISNA(MATCH($H168,'Classificação PRISB'!$G$2:$G$51,0)),"não","sim")</f>
        <v>sim</v>
      </c>
      <c r="J168" s="53">
        <f>IF(I168="sim",LOOKUP($H168,'Classificação PRISB'!$G$2:$G$51,'Classificação PRISB'!$H$2:$H$51),"-")</f>
        <v>0</v>
      </c>
      <c r="K168" s="33" t="str">
        <f>IF(ISNA(MATCH($H168,'Classificação Outros'!$G$2:$G$19,0)),"não","sim")</f>
        <v>não</v>
      </c>
      <c r="L168" s="53" t="str">
        <f>IF(K168="sim",LOOKUP($H168,'Classificação Outros'!$G$2:$G$19,'Classificação Outros'!$H$2:$H$19),"-")</f>
        <v>-</v>
      </c>
      <c r="M168" s="33" t="str">
        <f>IF(ISNA(MATCH($H168,'Classificação Diagnóstico'!$G$2:$G$45,0)),"não","sim")</f>
        <v>não</v>
      </c>
      <c r="N168" s="53" t="str">
        <f>IF(M168="sim",LOOKUP($H168,'Classificação Diagnóstico'!$G$2:$G$45,'Classificação Diagnóstico'!$H$2:$H$45),"-")</f>
        <v>-</v>
      </c>
      <c r="O168" s="54" t="str">
        <f t="shared" si="9"/>
        <v>sim</v>
      </c>
      <c r="P168" s="54">
        <f t="shared" si="10"/>
        <v>0</v>
      </c>
      <c r="Q168" s="53">
        <f t="shared" si="11"/>
        <v>0</v>
      </c>
    </row>
    <row r="169" spans="1:17" x14ac:dyDescent="0.25">
      <c r="A169" s="46">
        <v>10</v>
      </c>
      <c r="B169" s="46" t="s">
        <v>488</v>
      </c>
      <c r="C169" s="6">
        <v>3</v>
      </c>
      <c r="D169" s="7" t="s">
        <v>10</v>
      </c>
      <c r="E169" s="7" t="s">
        <v>468</v>
      </c>
      <c r="F169" s="7">
        <v>1</v>
      </c>
      <c r="G169" s="23" t="s">
        <v>466</v>
      </c>
      <c r="H169" s="2" t="str">
        <f t="shared" si="8"/>
        <v>10.03.01</v>
      </c>
      <c r="I169" s="33" t="str">
        <f>IF(ISNA(MATCH($H169,'Classificação PRISB'!$G$2:$G$51,0)),"não","sim")</f>
        <v>sim</v>
      </c>
      <c r="J169" s="53">
        <f>IF(I169="sim",LOOKUP($H169,'Classificação PRISB'!$G$2:$G$51,'Classificação PRISB'!$H$2:$H$51),"-")</f>
        <v>0.3421711692684794</v>
      </c>
      <c r="K169" s="33" t="str">
        <f>IF(ISNA(MATCH($H169,'Classificação Outros'!$G$2:$G$19,0)),"não","sim")</f>
        <v>não</v>
      </c>
      <c r="L169" s="53" t="str">
        <f>IF(K169="sim",LOOKUP($H169,'Classificação Outros'!$G$2:$G$19,'Classificação Outros'!$H$2:$H$19),"-")</f>
        <v>-</v>
      </c>
      <c r="M169" s="33" t="str">
        <f>IF(ISNA(MATCH($H169,'Classificação Diagnóstico'!$G$2:$G$45,0)),"não","sim")</f>
        <v>não</v>
      </c>
      <c r="N169" s="53" t="str">
        <f>IF(M169="sim",LOOKUP($H169,'Classificação Diagnóstico'!$G$2:$G$45,'Classificação Diagnóstico'!$H$2:$H$45),"-")</f>
        <v>-</v>
      </c>
      <c r="O169" s="54" t="str">
        <f t="shared" si="9"/>
        <v>sim</v>
      </c>
      <c r="P169" s="54">
        <f t="shared" si="10"/>
        <v>0.3421711692684794</v>
      </c>
      <c r="Q169" s="53">
        <f t="shared" si="11"/>
        <v>0.17845386889811474</v>
      </c>
    </row>
    <row r="170" spans="1:17" x14ac:dyDescent="0.25">
      <c r="A170" s="46">
        <v>10</v>
      </c>
      <c r="B170" s="46" t="s">
        <v>488</v>
      </c>
      <c r="C170" s="6">
        <v>3</v>
      </c>
      <c r="D170" s="7" t="s">
        <v>10</v>
      </c>
      <c r="E170" s="7" t="s">
        <v>468</v>
      </c>
      <c r="F170" s="12">
        <v>2</v>
      </c>
      <c r="G170" s="8" t="s">
        <v>467</v>
      </c>
      <c r="H170" s="2" t="str">
        <f t="shared" si="8"/>
        <v>10.03.02</v>
      </c>
      <c r="I170" s="33" t="str">
        <f>IF(ISNA(MATCH($H170,'Classificação PRISB'!$G$2:$G$51,0)),"não","sim")</f>
        <v>sim</v>
      </c>
      <c r="J170" s="53">
        <f>IF(I170="sim",LOOKUP($H170,'Classificação PRISB'!$G$2:$G$51,'Classificação PRISB'!$H$2:$H$51),"-")</f>
        <v>0.3421711692684794</v>
      </c>
      <c r="K170" s="33" t="str">
        <f>IF(ISNA(MATCH($H170,'Classificação Outros'!$G$2:$G$19,0)),"não","sim")</f>
        <v>não</v>
      </c>
      <c r="L170" s="53" t="str">
        <f>IF(K170="sim",LOOKUP($H170,'Classificação Outros'!$G$2:$G$19,'Classificação Outros'!$H$2:$H$19),"-")</f>
        <v>-</v>
      </c>
      <c r="M170" s="33" t="str">
        <f>IF(ISNA(MATCH($H170,'Classificação Diagnóstico'!$G$2:$G$45,0)),"não","sim")</f>
        <v>não</v>
      </c>
      <c r="N170" s="53" t="str">
        <f>IF(M170="sim",LOOKUP($H170,'Classificação Diagnóstico'!$G$2:$G$45,'Classificação Diagnóstico'!$H$2:$H$45),"-")</f>
        <v>-</v>
      </c>
      <c r="O170" s="54" t="str">
        <f t="shared" si="9"/>
        <v>sim</v>
      </c>
      <c r="P170" s="54">
        <f t="shared" si="10"/>
        <v>0.3421711692684794</v>
      </c>
      <c r="Q170" s="53">
        <f t="shared" si="11"/>
        <v>0.17845386889811474</v>
      </c>
    </row>
    <row r="171" spans="1:17" x14ac:dyDescent="0.25">
      <c r="A171" s="46">
        <v>10</v>
      </c>
      <c r="B171" s="46" t="s">
        <v>488</v>
      </c>
      <c r="C171" s="6">
        <v>3</v>
      </c>
      <c r="D171" s="7" t="s">
        <v>10</v>
      </c>
      <c r="E171" s="7" t="s">
        <v>468</v>
      </c>
      <c r="F171" s="12">
        <v>3</v>
      </c>
      <c r="G171" s="8" t="s">
        <v>376</v>
      </c>
      <c r="H171" s="2" t="str">
        <f t="shared" si="8"/>
        <v>10.03.03</v>
      </c>
      <c r="I171" s="33" t="str">
        <f>IF(ISNA(MATCH($H171,'Classificação PRISB'!$G$2:$G$51,0)),"não","sim")</f>
        <v>sim</v>
      </c>
      <c r="J171" s="53">
        <f>IF(I171="sim",LOOKUP($H171,'Classificação PRISB'!$G$2:$G$51,'Classificação PRISB'!$H$2:$H$51),"-")</f>
        <v>0.3421711692684794</v>
      </c>
      <c r="K171" s="33" t="str">
        <f>IF(ISNA(MATCH($H171,'Classificação Outros'!$G$2:$G$19,0)),"não","sim")</f>
        <v>não</v>
      </c>
      <c r="L171" s="53" t="str">
        <f>IF(K171="sim",LOOKUP($H171,'Classificação Outros'!$G$2:$G$19,'Classificação Outros'!$H$2:$H$19),"-")</f>
        <v>-</v>
      </c>
      <c r="M171" s="33" t="str">
        <f>IF(ISNA(MATCH($H171,'Classificação Diagnóstico'!$G$2:$G$45,0)),"não","sim")</f>
        <v>não</v>
      </c>
      <c r="N171" s="53" t="str">
        <f>IF(M171="sim",LOOKUP($H171,'Classificação Diagnóstico'!$G$2:$G$45,'Classificação Diagnóstico'!$H$2:$H$45),"-")</f>
        <v>-</v>
      </c>
      <c r="O171" s="54" t="str">
        <f t="shared" si="9"/>
        <v>sim</v>
      </c>
      <c r="P171" s="54">
        <f t="shared" si="10"/>
        <v>0.3421711692684794</v>
      </c>
      <c r="Q171" s="53">
        <f t="shared" si="11"/>
        <v>0.17845386889811474</v>
      </c>
    </row>
    <row r="172" spans="1:17" x14ac:dyDescent="0.25">
      <c r="A172" s="46">
        <v>10</v>
      </c>
      <c r="B172" s="46" t="s">
        <v>488</v>
      </c>
      <c r="C172" s="6">
        <v>4</v>
      </c>
      <c r="D172" s="7" t="s">
        <v>162</v>
      </c>
      <c r="E172" s="12" t="s">
        <v>377</v>
      </c>
      <c r="F172" s="7">
        <v>1</v>
      </c>
      <c r="G172" s="12" t="s">
        <v>378</v>
      </c>
      <c r="H172" s="2" t="str">
        <f t="shared" si="8"/>
        <v>10.04.01</v>
      </c>
      <c r="I172" s="33" t="str">
        <f>IF(ISNA(MATCH($H172,'Classificação PRISB'!$G$2:$G$51,0)),"não","sim")</f>
        <v>não</v>
      </c>
      <c r="J172" s="53" t="str">
        <f>IF(I172="sim",LOOKUP($H172,'Classificação PRISB'!$G$2:$G$51,'Classificação PRISB'!$H$2:$H$51),"-")</f>
        <v>-</v>
      </c>
      <c r="K172" s="33" t="str">
        <f>IF(ISNA(MATCH($H172,'Classificação Outros'!$G$2:$G$19,0)),"não","sim")</f>
        <v>não</v>
      </c>
      <c r="L172" s="53" t="str">
        <f>IF(K172="sim",LOOKUP($H172,'Classificação Outros'!$G$2:$G$19,'Classificação Outros'!$H$2:$H$19),"-")</f>
        <v>-</v>
      </c>
      <c r="M172" s="33" t="str">
        <f>IF(ISNA(MATCH($H172,'Classificação Diagnóstico'!$G$2:$G$45,0)),"não","sim")</f>
        <v>não</v>
      </c>
      <c r="N172" s="53" t="str">
        <f>IF(M172="sim",LOOKUP($H172,'Classificação Diagnóstico'!$G$2:$G$45,'Classificação Diagnóstico'!$H$2:$H$45),"-")</f>
        <v>-</v>
      </c>
      <c r="O172" s="54" t="str">
        <f t="shared" si="9"/>
        <v>não</v>
      </c>
      <c r="P172" s="54" t="str">
        <f t="shared" si="10"/>
        <v>-</v>
      </c>
      <c r="Q172" s="53" t="str">
        <f t="shared" si="11"/>
        <v>-</v>
      </c>
    </row>
    <row r="173" spans="1:17" x14ac:dyDescent="0.25">
      <c r="A173" s="46">
        <v>10</v>
      </c>
      <c r="B173" s="46" t="s">
        <v>488</v>
      </c>
      <c r="C173" s="6">
        <v>4</v>
      </c>
      <c r="D173" s="7" t="s">
        <v>162</v>
      </c>
      <c r="E173" s="12" t="s">
        <v>377</v>
      </c>
      <c r="F173" s="12">
        <v>7</v>
      </c>
      <c r="G173" s="8" t="s">
        <v>379</v>
      </c>
      <c r="H173" s="2" t="str">
        <f t="shared" si="8"/>
        <v>10.04.07</v>
      </c>
      <c r="I173" s="33" t="str">
        <f>IF(ISNA(MATCH($H173,'Classificação PRISB'!$G$2:$G$51,0)),"não","sim")</f>
        <v>não</v>
      </c>
      <c r="J173" s="53" t="str">
        <f>IF(I173="sim",LOOKUP($H173,'Classificação PRISB'!$G$2:$G$51,'Classificação PRISB'!$H$2:$H$51),"-")</f>
        <v>-</v>
      </c>
      <c r="K173" s="33" t="str">
        <f>IF(ISNA(MATCH($H173,'Classificação Outros'!$G$2:$G$19,0)),"não","sim")</f>
        <v>não</v>
      </c>
      <c r="L173" s="53" t="str">
        <f>IF(K173="sim",LOOKUP($H173,'Classificação Outros'!$G$2:$G$19,'Classificação Outros'!$H$2:$H$19),"-")</f>
        <v>-</v>
      </c>
      <c r="M173" s="33" t="str">
        <f>IF(ISNA(MATCH($H173,'Classificação Diagnóstico'!$G$2:$G$45,0)),"não","sim")</f>
        <v>não</v>
      </c>
      <c r="N173" s="53" t="str">
        <f>IF(M173="sim",LOOKUP($H173,'Classificação Diagnóstico'!$G$2:$G$45,'Classificação Diagnóstico'!$H$2:$H$45),"-")</f>
        <v>-</v>
      </c>
      <c r="O173" s="54" t="str">
        <f t="shared" si="9"/>
        <v>não</v>
      </c>
      <c r="P173" s="54" t="str">
        <f t="shared" si="10"/>
        <v>-</v>
      </c>
      <c r="Q173" s="53" t="str">
        <f t="shared" si="11"/>
        <v>-</v>
      </c>
    </row>
    <row r="174" spans="1:17" x14ac:dyDescent="0.25">
      <c r="A174" s="46">
        <v>10</v>
      </c>
      <c r="B174" s="46" t="s">
        <v>488</v>
      </c>
      <c r="C174" s="6">
        <v>5</v>
      </c>
      <c r="D174" s="7" t="s">
        <v>9</v>
      </c>
      <c r="E174" s="7" t="s">
        <v>165</v>
      </c>
      <c r="F174" s="7">
        <v>1</v>
      </c>
      <c r="G174" s="8" t="s">
        <v>380</v>
      </c>
      <c r="H174" s="2" t="str">
        <f t="shared" si="8"/>
        <v>10.05.01</v>
      </c>
      <c r="I174" s="33" t="str">
        <f>IF(ISNA(MATCH($H174,'Classificação PRISB'!$G$2:$G$51,0)),"não","sim")</f>
        <v>não</v>
      </c>
      <c r="J174" s="53" t="str">
        <f>IF(I174="sim",LOOKUP($H174,'Classificação PRISB'!$G$2:$G$51,'Classificação PRISB'!$H$2:$H$51),"-")</f>
        <v>-</v>
      </c>
      <c r="K174" s="33" t="str">
        <f>IF(ISNA(MATCH($H174,'Classificação Outros'!$G$2:$G$19,0)),"não","sim")</f>
        <v>não</v>
      </c>
      <c r="L174" s="53" t="str">
        <f>IF(K174="sim",LOOKUP($H174,'Classificação Outros'!$G$2:$G$19,'Classificação Outros'!$H$2:$H$19),"-")</f>
        <v>-</v>
      </c>
      <c r="M174" s="33" t="str">
        <f>IF(ISNA(MATCH($H174,'Classificação Diagnóstico'!$G$2:$G$45,0)),"não","sim")</f>
        <v>não</v>
      </c>
      <c r="N174" s="53" t="str">
        <f>IF(M174="sim",LOOKUP($H174,'Classificação Diagnóstico'!$G$2:$G$45,'Classificação Diagnóstico'!$H$2:$H$45),"-")</f>
        <v>-</v>
      </c>
      <c r="O174" s="54" t="str">
        <f t="shared" si="9"/>
        <v>não</v>
      </c>
      <c r="P174" s="54" t="str">
        <f t="shared" si="10"/>
        <v>-</v>
      </c>
      <c r="Q174" s="53" t="str">
        <f t="shared" si="11"/>
        <v>-</v>
      </c>
    </row>
    <row r="175" spans="1:17" x14ac:dyDescent="0.25">
      <c r="A175" s="46">
        <v>10</v>
      </c>
      <c r="B175" s="46" t="s">
        <v>488</v>
      </c>
      <c r="C175" s="6">
        <v>6</v>
      </c>
      <c r="D175" s="7" t="s">
        <v>8</v>
      </c>
      <c r="E175" s="7" t="s">
        <v>168</v>
      </c>
      <c r="F175" s="7">
        <v>1</v>
      </c>
      <c r="G175" s="8" t="s">
        <v>381</v>
      </c>
      <c r="H175" s="2" t="str">
        <f t="shared" si="8"/>
        <v>10.06.01</v>
      </c>
      <c r="I175" s="33" t="str">
        <f>IF(ISNA(MATCH($H175,'Classificação PRISB'!$G$2:$G$51,0)),"não","sim")</f>
        <v>não</v>
      </c>
      <c r="J175" s="53" t="str">
        <f>IF(I175="sim",LOOKUP($H175,'Classificação PRISB'!$G$2:$G$51,'Classificação PRISB'!$H$2:$H$51),"-")</f>
        <v>-</v>
      </c>
      <c r="K175" s="33" t="str">
        <f>IF(ISNA(MATCH($H175,'Classificação Outros'!$G$2:$G$19,0)),"não","sim")</f>
        <v>não</v>
      </c>
      <c r="L175" s="53" t="str">
        <f>IF(K175="sim",LOOKUP($H175,'Classificação Outros'!$G$2:$G$19,'Classificação Outros'!$H$2:$H$19),"-")</f>
        <v>-</v>
      </c>
      <c r="M175" s="33" t="str">
        <f>IF(ISNA(MATCH($H175,'Classificação Diagnóstico'!$G$2:$G$45,0)),"não","sim")</f>
        <v>não</v>
      </c>
      <c r="N175" s="53" t="str">
        <f>IF(M175="sim",LOOKUP($H175,'Classificação Diagnóstico'!$G$2:$G$45,'Classificação Diagnóstico'!$H$2:$H$45),"-")</f>
        <v>-</v>
      </c>
      <c r="O175" s="54" t="str">
        <f t="shared" si="9"/>
        <v>não</v>
      </c>
      <c r="P175" s="54" t="str">
        <f t="shared" si="10"/>
        <v>-</v>
      </c>
      <c r="Q175" s="53" t="str">
        <f t="shared" si="11"/>
        <v>-</v>
      </c>
    </row>
    <row r="176" spans="1:17" x14ac:dyDescent="0.25">
      <c r="A176" s="46">
        <v>10</v>
      </c>
      <c r="B176" s="46" t="s">
        <v>488</v>
      </c>
      <c r="C176" s="6">
        <v>7</v>
      </c>
      <c r="D176" s="7" t="s">
        <v>7</v>
      </c>
      <c r="E176" s="7" t="s">
        <v>169</v>
      </c>
      <c r="F176" s="7">
        <v>1</v>
      </c>
      <c r="G176" s="8" t="s">
        <v>382</v>
      </c>
      <c r="H176" s="2" t="str">
        <f t="shared" si="8"/>
        <v>10.07.01</v>
      </c>
      <c r="I176" s="33" t="str">
        <f>IF(ISNA(MATCH($H176,'Classificação PRISB'!$G$2:$G$51,0)),"não","sim")</f>
        <v>sim</v>
      </c>
      <c r="J176" s="53">
        <f>IF(I176="sim",LOOKUP($H176,'Classificação PRISB'!$G$2:$G$51,'Classificação PRISB'!$H$2:$H$51),"-")</f>
        <v>0.80579670988957985</v>
      </c>
      <c r="K176" s="33" t="str">
        <f>IF(ISNA(MATCH($H176,'Classificação Outros'!$G$2:$G$19,0)),"não","sim")</f>
        <v>não</v>
      </c>
      <c r="L176" s="53" t="str">
        <f>IF(K176="sim",LOOKUP($H176,'Classificação Outros'!$G$2:$G$19,'Classificação Outros'!$H$2:$H$19),"-")</f>
        <v>-</v>
      </c>
      <c r="M176" s="33" t="str">
        <f>IF(ISNA(MATCH($H176,'Classificação Diagnóstico'!$G$2:$G$45,0)),"não","sim")</f>
        <v>sim</v>
      </c>
      <c r="N176" s="53">
        <f>IF(M176="sim",LOOKUP($H176,'Classificação Diagnóstico'!$G$2:$G$45,'Classificação Diagnóstico'!$H$2:$H$45),"-")</f>
        <v>1</v>
      </c>
      <c r="O176" s="54" t="str">
        <f t="shared" si="9"/>
        <v>sim</v>
      </c>
      <c r="P176" s="54">
        <f t="shared" si="10"/>
        <v>1.80579670988958</v>
      </c>
      <c r="Q176" s="53">
        <f t="shared" si="11"/>
        <v>0.94178422458039524</v>
      </c>
    </row>
    <row r="177" spans="1:17" x14ac:dyDescent="0.25">
      <c r="A177" s="46">
        <v>10</v>
      </c>
      <c r="B177" s="46" t="s">
        <v>488</v>
      </c>
      <c r="C177" s="6">
        <v>8</v>
      </c>
      <c r="D177" s="7" t="s">
        <v>163</v>
      </c>
      <c r="E177" s="7" t="s">
        <v>170</v>
      </c>
      <c r="F177" s="7">
        <v>1</v>
      </c>
      <c r="G177" s="8" t="s">
        <v>383</v>
      </c>
      <c r="H177" s="2" t="str">
        <f t="shared" si="8"/>
        <v>10.08.01</v>
      </c>
      <c r="I177" s="33" t="str">
        <f>IF(ISNA(MATCH($H177,'Classificação PRISB'!$G$2:$G$51,0)),"não","sim")</f>
        <v>não</v>
      </c>
      <c r="J177" s="53" t="str">
        <f>IF(I177="sim",LOOKUP($H177,'Classificação PRISB'!$G$2:$G$51,'Classificação PRISB'!$H$2:$H$51),"-")</f>
        <v>-</v>
      </c>
      <c r="K177" s="33" t="str">
        <f>IF(ISNA(MATCH($H177,'Classificação Outros'!$G$2:$G$19,0)),"não","sim")</f>
        <v>não</v>
      </c>
      <c r="L177" s="53" t="str">
        <f>IF(K177="sim",LOOKUP($H177,'Classificação Outros'!$G$2:$G$19,'Classificação Outros'!$H$2:$H$19),"-")</f>
        <v>-</v>
      </c>
      <c r="M177" s="33" t="str">
        <f>IF(ISNA(MATCH($H177,'Classificação Diagnóstico'!$G$2:$G$45,0)),"não","sim")</f>
        <v>não</v>
      </c>
      <c r="N177" s="53" t="str">
        <f>IF(M177="sim",LOOKUP($H177,'Classificação Diagnóstico'!$G$2:$G$45,'Classificação Diagnóstico'!$H$2:$H$45),"-")</f>
        <v>-</v>
      </c>
      <c r="O177" s="54" t="str">
        <f t="shared" si="9"/>
        <v>não</v>
      </c>
      <c r="P177" s="54" t="str">
        <f t="shared" si="10"/>
        <v>-</v>
      </c>
      <c r="Q177" s="53" t="str">
        <f t="shared" si="11"/>
        <v>-</v>
      </c>
    </row>
    <row r="178" spans="1:17" x14ac:dyDescent="0.25">
      <c r="A178" s="46">
        <v>10</v>
      </c>
      <c r="B178" s="46" t="s">
        <v>488</v>
      </c>
      <c r="C178" s="6">
        <v>8</v>
      </c>
      <c r="D178" s="7" t="s">
        <v>163</v>
      </c>
      <c r="E178" s="7" t="s">
        <v>170</v>
      </c>
      <c r="F178" s="12">
        <v>2</v>
      </c>
      <c r="G178" s="8" t="s">
        <v>384</v>
      </c>
      <c r="H178" s="2" t="str">
        <f t="shared" si="8"/>
        <v>10.08.02</v>
      </c>
      <c r="I178" s="33" t="str">
        <f>IF(ISNA(MATCH($H178,'Classificação PRISB'!$G$2:$G$51,0)),"não","sim")</f>
        <v>não</v>
      </c>
      <c r="J178" s="53" t="str">
        <f>IF(I178="sim",LOOKUP($H178,'Classificação PRISB'!$G$2:$G$51,'Classificação PRISB'!$H$2:$H$51),"-")</f>
        <v>-</v>
      </c>
      <c r="K178" s="33" t="str">
        <f>IF(ISNA(MATCH($H178,'Classificação Outros'!$G$2:$G$19,0)),"não","sim")</f>
        <v>não</v>
      </c>
      <c r="L178" s="53" t="str">
        <f>IF(K178="sim",LOOKUP($H178,'Classificação Outros'!$G$2:$G$19,'Classificação Outros'!$H$2:$H$19),"-")</f>
        <v>-</v>
      </c>
      <c r="M178" s="33" t="str">
        <f>IF(ISNA(MATCH($H178,'Classificação Diagnóstico'!$G$2:$G$45,0)),"não","sim")</f>
        <v>não</v>
      </c>
      <c r="N178" s="53" t="str">
        <f>IF(M178="sim",LOOKUP($H178,'Classificação Diagnóstico'!$G$2:$G$45,'Classificação Diagnóstico'!$H$2:$H$45),"-")</f>
        <v>-</v>
      </c>
      <c r="O178" s="54" t="str">
        <f t="shared" si="9"/>
        <v>não</v>
      </c>
      <c r="P178" s="54" t="str">
        <f t="shared" si="10"/>
        <v>-</v>
      </c>
      <c r="Q178" s="53" t="str">
        <f t="shared" si="11"/>
        <v>-</v>
      </c>
    </row>
    <row r="179" spans="1:17" x14ac:dyDescent="0.25">
      <c r="A179" s="46">
        <v>10</v>
      </c>
      <c r="B179" s="46" t="s">
        <v>488</v>
      </c>
      <c r="C179" s="6">
        <v>8</v>
      </c>
      <c r="D179" s="7" t="s">
        <v>163</v>
      </c>
      <c r="E179" s="7" t="s">
        <v>170</v>
      </c>
      <c r="F179" s="12">
        <v>3</v>
      </c>
      <c r="G179" s="8" t="s">
        <v>385</v>
      </c>
      <c r="H179" s="2" t="str">
        <f t="shared" si="8"/>
        <v>10.08.03</v>
      </c>
      <c r="I179" s="33" t="str">
        <f>IF(ISNA(MATCH($H179,'Classificação PRISB'!$G$2:$G$51,0)),"não","sim")</f>
        <v>não</v>
      </c>
      <c r="J179" s="53" t="str">
        <f>IF(I179="sim",LOOKUP($H179,'Classificação PRISB'!$G$2:$G$51,'Classificação PRISB'!$H$2:$H$51),"-")</f>
        <v>-</v>
      </c>
      <c r="K179" s="33" t="str">
        <f>IF(ISNA(MATCH($H179,'Classificação Outros'!$G$2:$G$19,0)),"não","sim")</f>
        <v>não</v>
      </c>
      <c r="L179" s="53" t="str">
        <f>IF(K179="sim",LOOKUP($H179,'Classificação Outros'!$G$2:$G$19,'Classificação Outros'!$H$2:$H$19),"-")</f>
        <v>-</v>
      </c>
      <c r="M179" s="33" t="str">
        <f>IF(ISNA(MATCH($H179,'Classificação Diagnóstico'!$G$2:$G$45,0)),"não","sim")</f>
        <v>não</v>
      </c>
      <c r="N179" s="53" t="str">
        <f>IF(M179="sim",LOOKUP($H179,'Classificação Diagnóstico'!$G$2:$G$45,'Classificação Diagnóstico'!$H$2:$H$45),"-")</f>
        <v>-</v>
      </c>
      <c r="O179" s="54" t="str">
        <f t="shared" si="9"/>
        <v>não</v>
      </c>
      <c r="P179" s="54" t="str">
        <f t="shared" si="10"/>
        <v>-</v>
      </c>
      <c r="Q179" s="53" t="str">
        <f t="shared" si="11"/>
        <v>-</v>
      </c>
    </row>
    <row r="180" spans="1:17" x14ac:dyDescent="0.25">
      <c r="A180" s="46">
        <v>10</v>
      </c>
      <c r="B180" s="46" t="s">
        <v>488</v>
      </c>
      <c r="C180" s="6">
        <v>8</v>
      </c>
      <c r="D180" s="7" t="s">
        <v>163</v>
      </c>
      <c r="E180" s="7" t="s">
        <v>170</v>
      </c>
      <c r="F180" s="12">
        <v>4</v>
      </c>
      <c r="G180" s="8" t="s">
        <v>386</v>
      </c>
      <c r="H180" s="2" t="str">
        <f t="shared" si="8"/>
        <v>10.08.04</v>
      </c>
      <c r="I180" s="33" t="str">
        <f>IF(ISNA(MATCH($H180,'Classificação PRISB'!$G$2:$G$51,0)),"não","sim")</f>
        <v>não</v>
      </c>
      <c r="J180" s="53" t="str">
        <f>IF(I180="sim",LOOKUP($H180,'Classificação PRISB'!$G$2:$G$51,'Classificação PRISB'!$H$2:$H$51),"-")</f>
        <v>-</v>
      </c>
      <c r="K180" s="33" t="str">
        <f>IF(ISNA(MATCH($H180,'Classificação Outros'!$G$2:$G$19,0)),"não","sim")</f>
        <v>não</v>
      </c>
      <c r="L180" s="53" t="str">
        <f>IF(K180="sim",LOOKUP($H180,'Classificação Outros'!$G$2:$G$19,'Classificação Outros'!$H$2:$H$19),"-")</f>
        <v>-</v>
      </c>
      <c r="M180" s="33" t="str">
        <f>IF(ISNA(MATCH($H180,'Classificação Diagnóstico'!$G$2:$G$45,0)),"não","sim")</f>
        <v>não</v>
      </c>
      <c r="N180" s="53" t="str">
        <f>IF(M180="sim",LOOKUP($H180,'Classificação Diagnóstico'!$G$2:$G$45,'Classificação Diagnóstico'!$H$2:$H$45),"-")</f>
        <v>-</v>
      </c>
      <c r="O180" s="54" t="str">
        <f t="shared" si="9"/>
        <v>não</v>
      </c>
      <c r="P180" s="54" t="str">
        <f t="shared" si="10"/>
        <v>-</v>
      </c>
      <c r="Q180" s="53" t="str">
        <f t="shared" si="11"/>
        <v>-</v>
      </c>
    </row>
    <row r="181" spans="1:17" x14ac:dyDescent="0.25">
      <c r="A181" s="46">
        <v>10</v>
      </c>
      <c r="B181" s="46" t="s">
        <v>488</v>
      </c>
      <c r="C181" s="6">
        <v>8</v>
      </c>
      <c r="D181" s="7" t="s">
        <v>163</v>
      </c>
      <c r="E181" s="7" t="s">
        <v>170</v>
      </c>
      <c r="F181" s="12">
        <v>5</v>
      </c>
      <c r="G181" s="8" t="s">
        <v>387</v>
      </c>
      <c r="H181" s="2" t="str">
        <f t="shared" si="8"/>
        <v>10.08.05</v>
      </c>
      <c r="I181" s="33" t="str">
        <f>IF(ISNA(MATCH($H181,'Classificação PRISB'!$G$2:$G$51,0)),"não","sim")</f>
        <v>sim</v>
      </c>
      <c r="J181" s="53">
        <f>IF(I181="sim",LOOKUP($H181,'Classificação PRISB'!$G$2:$G$51,'Classificação PRISB'!$H$2:$H$51),"-")</f>
        <v>0.81133244141854854</v>
      </c>
      <c r="K181" s="33" t="str">
        <f>IF(ISNA(MATCH($H181,'Classificação Outros'!$G$2:$G$19,0)),"não","sim")</f>
        <v>não</v>
      </c>
      <c r="L181" s="53" t="str">
        <f>IF(K181="sim",LOOKUP($H181,'Classificação Outros'!$G$2:$G$19,'Classificação Outros'!$H$2:$H$19),"-")</f>
        <v>-</v>
      </c>
      <c r="M181" s="33" t="str">
        <f>IF(ISNA(MATCH($H181,'Classificação Diagnóstico'!$G$2:$G$45,0)),"não","sim")</f>
        <v>não</v>
      </c>
      <c r="N181" s="53" t="str">
        <f>IF(M181="sim",LOOKUP($H181,'Classificação Diagnóstico'!$G$2:$G$45,'Classificação Diagnóstico'!$H$2:$H$45),"-")</f>
        <v>-</v>
      </c>
      <c r="O181" s="54" t="str">
        <f t="shared" si="9"/>
        <v>sim</v>
      </c>
      <c r="P181" s="54">
        <f t="shared" si="10"/>
        <v>0.81133244141854854</v>
      </c>
      <c r="Q181" s="53">
        <f t="shared" si="11"/>
        <v>0.42313738309170446</v>
      </c>
    </row>
    <row r="182" spans="1:17" x14ac:dyDescent="0.25">
      <c r="A182" s="46">
        <v>10</v>
      </c>
      <c r="B182" s="46" t="s">
        <v>488</v>
      </c>
      <c r="C182" s="6">
        <v>9</v>
      </c>
      <c r="D182" s="7" t="s">
        <v>164</v>
      </c>
      <c r="E182" s="7" t="s">
        <v>171</v>
      </c>
      <c r="F182" s="7">
        <v>1</v>
      </c>
      <c r="G182" s="8" t="s">
        <v>388</v>
      </c>
      <c r="H182" s="2" t="str">
        <f t="shared" si="8"/>
        <v>10.09.01</v>
      </c>
      <c r="I182" s="33" t="str">
        <f>IF(ISNA(MATCH($H182,'Classificação PRISB'!$G$2:$G$51,0)),"não","sim")</f>
        <v>sim</v>
      </c>
      <c r="J182" s="53">
        <f>IF(I182="sim",LOOKUP($H182,'Classificação PRISB'!$G$2:$G$51,'Classificação PRISB'!$H$2:$H$51),"-")</f>
        <v>0</v>
      </c>
      <c r="K182" s="33" t="str">
        <f>IF(ISNA(MATCH($H182,'Classificação Outros'!$G$2:$G$19,0)),"não","sim")</f>
        <v>não</v>
      </c>
      <c r="L182" s="53" t="str">
        <f>IF(K182="sim",LOOKUP($H182,'Classificação Outros'!$G$2:$G$19,'Classificação Outros'!$H$2:$H$19),"-")</f>
        <v>-</v>
      </c>
      <c r="M182" s="33" t="str">
        <f>IF(ISNA(MATCH($H182,'Classificação Diagnóstico'!$G$2:$G$45,0)),"não","sim")</f>
        <v>não</v>
      </c>
      <c r="N182" s="53" t="str">
        <f>IF(M182="sim",LOOKUP($H182,'Classificação Diagnóstico'!$G$2:$G$45,'Classificação Diagnóstico'!$H$2:$H$45),"-")</f>
        <v>-</v>
      </c>
      <c r="O182" s="54" t="str">
        <f t="shared" si="9"/>
        <v>sim</v>
      </c>
      <c r="P182" s="54">
        <f t="shared" si="10"/>
        <v>0</v>
      </c>
      <c r="Q182" s="53">
        <f t="shared" si="11"/>
        <v>0</v>
      </c>
    </row>
    <row r="183" spans="1:17" x14ac:dyDescent="0.25">
      <c r="A183" s="46">
        <v>10</v>
      </c>
      <c r="B183" s="46" t="s">
        <v>488</v>
      </c>
      <c r="C183" s="6">
        <v>9</v>
      </c>
      <c r="D183" s="7" t="s">
        <v>164</v>
      </c>
      <c r="E183" s="7" t="s">
        <v>171</v>
      </c>
      <c r="F183" s="12">
        <v>2</v>
      </c>
      <c r="G183" s="8" t="s">
        <v>389</v>
      </c>
      <c r="H183" s="2" t="str">
        <f t="shared" si="8"/>
        <v>10.09.02</v>
      </c>
      <c r="I183" s="33" t="str">
        <f>IF(ISNA(MATCH($H183,'Classificação PRISB'!$G$2:$G$51,0)),"não","sim")</f>
        <v>não</v>
      </c>
      <c r="J183" s="53" t="str">
        <f>IF(I183="sim",LOOKUP($H183,'Classificação PRISB'!$G$2:$G$51,'Classificação PRISB'!$H$2:$H$51),"-")</f>
        <v>-</v>
      </c>
      <c r="K183" s="33" t="str">
        <f>IF(ISNA(MATCH($H183,'Classificação Outros'!$G$2:$G$19,0)),"não","sim")</f>
        <v>não</v>
      </c>
      <c r="L183" s="53" t="str">
        <f>IF(K183="sim",LOOKUP($H183,'Classificação Outros'!$G$2:$G$19,'Classificação Outros'!$H$2:$H$19),"-")</f>
        <v>-</v>
      </c>
      <c r="M183" s="33" t="str">
        <f>IF(ISNA(MATCH($H183,'Classificação Diagnóstico'!$G$2:$G$45,0)),"não","sim")</f>
        <v>não</v>
      </c>
      <c r="N183" s="53" t="str">
        <f>IF(M183="sim",LOOKUP($H183,'Classificação Diagnóstico'!$G$2:$G$45,'Classificação Diagnóstico'!$H$2:$H$45),"-")</f>
        <v>-</v>
      </c>
      <c r="O183" s="54" t="str">
        <f t="shared" si="9"/>
        <v>não</v>
      </c>
      <c r="P183" s="54" t="str">
        <f t="shared" si="10"/>
        <v>-</v>
      </c>
      <c r="Q183" s="53" t="str">
        <f t="shared" si="11"/>
        <v>-</v>
      </c>
    </row>
    <row r="184" spans="1:17" x14ac:dyDescent="0.25">
      <c r="A184" s="46">
        <v>10</v>
      </c>
      <c r="B184" s="46" t="s">
        <v>488</v>
      </c>
      <c r="C184" s="6">
        <v>10</v>
      </c>
      <c r="D184" s="7" t="s">
        <v>166</v>
      </c>
      <c r="E184" s="7" t="s">
        <v>172</v>
      </c>
      <c r="F184" s="7">
        <v>1</v>
      </c>
      <c r="G184" s="8" t="s">
        <v>390</v>
      </c>
      <c r="H184" s="2" t="str">
        <f t="shared" si="8"/>
        <v>10.10.01</v>
      </c>
      <c r="I184" s="33" t="str">
        <f>IF(ISNA(MATCH($H184,'Classificação PRISB'!$G$2:$G$51,0)),"não","sim")</f>
        <v>sim</v>
      </c>
      <c r="J184" s="53">
        <f>IF(I184="sim",LOOKUP($H184,'Classificação PRISB'!$G$2:$G$51,'Classificação PRISB'!$H$2:$H$51),"-")</f>
        <v>0</v>
      </c>
      <c r="K184" s="33" t="str">
        <f>IF(ISNA(MATCH($H184,'Classificação Outros'!$G$2:$G$19,0)),"não","sim")</f>
        <v>não</v>
      </c>
      <c r="L184" s="53" t="str">
        <f>IF(K184="sim",LOOKUP($H184,'Classificação Outros'!$G$2:$G$19,'Classificação Outros'!$H$2:$H$19),"-")</f>
        <v>-</v>
      </c>
      <c r="M184" s="33" t="str">
        <f>IF(ISNA(MATCH($H184,'Classificação Diagnóstico'!$G$2:$G$45,0)),"não","sim")</f>
        <v>não</v>
      </c>
      <c r="N184" s="53" t="str">
        <f>IF(M184="sim",LOOKUP($H184,'Classificação Diagnóstico'!$G$2:$G$45,'Classificação Diagnóstico'!$H$2:$H$45),"-")</f>
        <v>-</v>
      </c>
      <c r="O184" s="54" t="str">
        <f t="shared" si="9"/>
        <v>sim</v>
      </c>
      <c r="P184" s="54">
        <f t="shared" si="10"/>
        <v>0</v>
      </c>
      <c r="Q184" s="53">
        <f t="shared" si="11"/>
        <v>0</v>
      </c>
    </row>
    <row r="185" spans="1:17" x14ac:dyDescent="0.25">
      <c r="A185" s="46">
        <v>10</v>
      </c>
      <c r="B185" s="46" t="s">
        <v>488</v>
      </c>
      <c r="C185" s="6">
        <v>11</v>
      </c>
      <c r="D185" s="7" t="s">
        <v>6</v>
      </c>
      <c r="E185" s="7" t="s">
        <v>174</v>
      </c>
      <c r="F185" s="7">
        <v>1</v>
      </c>
      <c r="G185" s="8" t="s">
        <v>391</v>
      </c>
      <c r="H185" s="2" t="str">
        <f t="shared" si="8"/>
        <v>10.11.01</v>
      </c>
      <c r="I185" s="33" t="str">
        <f>IF(ISNA(MATCH($H185,'Classificação PRISB'!$G$2:$G$51,0)),"não","sim")</f>
        <v>sim</v>
      </c>
      <c r="J185" s="53">
        <f>IF(I185="sim",LOOKUP($H185,'Classificação PRISB'!$G$2:$G$51,'Classificação PRISB'!$H$2:$H$51),"-")</f>
        <v>0.81133244141854854</v>
      </c>
      <c r="K185" s="33" t="str">
        <f>IF(ISNA(MATCH($H185,'Classificação Outros'!$G$2:$G$19,0)),"não","sim")</f>
        <v>sim</v>
      </c>
      <c r="L185" s="53">
        <f>IF(K185="sim",LOOKUP($H185,'Classificação Outros'!$G$2:$G$19,'Classificação Outros'!$H$2:$H$19),"-")</f>
        <v>0</v>
      </c>
      <c r="M185" s="33" t="str">
        <f>IF(ISNA(MATCH($H185,'Classificação Diagnóstico'!$G$2:$G$45,0)),"não","sim")</f>
        <v>não</v>
      </c>
      <c r="N185" s="53" t="str">
        <f>IF(M185="sim",LOOKUP($H185,'Classificação Diagnóstico'!$G$2:$G$45,'Classificação Diagnóstico'!$H$2:$H$45),"-")</f>
        <v>-</v>
      </c>
      <c r="O185" s="54" t="str">
        <f t="shared" si="9"/>
        <v>sim</v>
      </c>
      <c r="P185" s="54">
        <f t="shared" si="10"/>
        <v>0.81133244141854854</v>
      </c>
      <c r="Q185" s="53">
        <f t="shared" si="11"/>
        <v>0.42313738309170446</v>
      </c>
    </row>
    <row r="186" spans="1:17" x14ac:dyDescent="0.25">
      <c r="A186" s="46">
        <v>10</v>
      </c>
      <c r="B186" s="46" t="s">
        <v>488</v>
      </c>
      <c r="C186" s="6">
        <v>12</v>
      </c>
      <c r="D186" s="7" t="s">
        <v>5</v>
      </c>
      <c r="E186" s="7" t="s">
        <v>176</v>
      </c>
      <c r="F186" s="7">
        <v>1</v>
      </c>
      <c r="G186" s="8" t="s">
        <v>392</v>
      </c>
      <c r="H186" s="2" t="str">
        <f t="shared" si="8"/>
        <v>10.12.01</v>
      </c>
      <c r="I186" s="33" t="str">
        <f>IF(ISNA(MATCH($H186,'Classificação PRISB'!$G$2:$G$51,0)),"não","sim")</f>
        <v>não</v>
      </c>
      <c r="J186" s="53" t="str">
        <f>IF(I186="sim",LOOKUP($H186,'Classificação PRISB'!$G$2:$G$51,'Classificação PRISB'!$H$2:$H$51),"-")</f>
        <v>-</v>
      </c>
      <c r="K186" s="33" t="str">
        <f>IF(ISNA(MATCH($H186,'Classificação Outros'!$G$2:$G$19,0)),"não","sim")</f>
        <v>não</v>
      </c>
      <c r="L186" s="53" t="str">
        <f>IF(K186="sim",LOOKUP($H186,'Classificação Outros'!$G$2:$G$19,'Classificação Outros'!$H$2:$H$19),"-")</f>
        <v>-</v>
      </c>
      <c r="M186" s="33" t="str">
        <f>IF(ISNA(MATCH($H186,'Classificação Diagnóstico'!$G$2:$G$45,0)),"não","sim")</f>
        <v>não</v>
      </c>
      <c r="N186" s="53" t="str">
        <f>IF(M186="sim",LOOKUP($H186,'Classificação Diagnóstico'!$G$2:$G$45,'Classificação Diagnóstico'!$H$2:$H$45),"-")</f>
        <v>-</v>
      </c>
      <c r="O186" s="54" t="str">
        <f t="shared" si="9"/>
        <v>não</v>
      </c>
      <c r="P186" s="54" t="str">
        <f t="shared" si="10"/>
        <v>-</v>
      </c>
      <c r="Q186" s="53" t="str">
        <f t="shared" si="11"/>
        <v>-</v>
      </c>
    </row>
    <row r="187" spans="1:17" x14ac:dyDescent="0.25">
      <c r="A187" s="46">
        <v>10</v>
      </c>
      <c r="B187" s="46" t="s">
        <v>488</v>
      </c>
      <c r="C187" s="6">
        <v>12</v>
      </c>
      <c r="D187" s="7" t="s">
        <v>5</v>
      </c>
      <c r="E187" s="7" t="s">
        <v>176</v>
      </c>
      <c r="F187" s="12">
        <v>7</v>
      </c>
      <c r="G187" s="20" t="s">
        <v>393</v>
      </c>
      <c r="H187" s="2" t="str">
        <f t="shared" si="8"/>
        <v>10.12.07</v>
      </c>
      <c r="I187" s="33" t="str">
        <f>IF(ISNA(MATCH($H187,'Classificação PRISB'!$G$2:$G$51,0)),"não","sim")</f>
        <v>não</v>
      </c>
      <c r="J187" s="53" t="str">
        <f>IF(I187="sim",LOOKUP($H187,'Classificação PRISB'!$G$2:$G$51,'Classificação PRISB'!$H$2:$H$51),"-")</f>
        <v>-</v>
      </c>
      <c r="K187" s="33" t="str">
        <f>IF(ISNA(MATCH($H187,'Classificação Outros'!$G$2:$G$19,0)),"não","sim")</f>
        <v>não</v>
      </c>
      <c r="L187" s="53" t="str">
        <f>IF(K187="sim",LOOKUP($H187,'Classificação Outros'!$G$2:$G$19,'Classificação Outros'!$H$2:$H$19),"-")</f>
        <v>-</v>
      </c>
      <c r="M187" s="33" t="str">
        <f>IF(ISNA(MATCH($H187,'Classificação Diagnóstico'!$G$2:$G$45,0)),"não","sim")</f>
        <v>não</v>
      </c>
      <c r="N187" s="53" t="str">
        <f>IF(M187="sim",LOOKUP($H187,'Classificação Diagnóstico'!$G$2:$G$45,'Classificação Diagnóstico'!$H$2:$H$45),"-")</f>
        <v>-</v>
      </c>
      <c r="O187" s="54" t="str">
        <f t="shared" si="9"/>
        <v>não</v>
      </c>
      <c r="P187" s="54" t="str">
        <f t="shared" si="10"/>
        <v>-</v>
      </c>
      <c r="Q187" s="53" t="str">
        <f t="shared" si="11"/>
        <v>-</v>
      </c>
    </row>
    <row r="188" spans="1:17" x14ac:dyDescent="0.25">
      <c r="A188" s="46">
        <v>10</v>
      </c>
      <c r="B188" s="46" t="s">
        <v>488</v>
      </c>
      <c r="C188" s="6">
        <v>13</v>
      </c>
      <c r="D188" s="7" t="s">
        <v>4</v>
      </c>
      <c r="E188" s="7" t="s">
        <v>178</v>
      </c>
      <c r="F188" s="7">
        <v>1</v>
      </c>
      <c r="G188" s="20" t="s">
        <v>394</v>
      </c>
      <c r="H188" s="2" t="str">
        <f t="shared" si="8"/>
        <v>10.13.01</v>
      </c>
      <c r="I188" s="33" t="str">
        <f>IF(ISNA(MATCH($H188,'Classificação PRISB'!$G$2:$G$51,0)),"não","sim")</f>
        <v>não</v>
      </c>
      <c r="J188" s="53" t="str">
        <f>IF(I188="sim",LOOKUP($H188,'Classificação PRISB'!$G$2:$G$51,'Classificação PRISB'!$H$2:$H$51),"-")</f>
        <v>-</v>
      </c>
      <c r="K188" s="33" t="str">
        <f>IF(ISNA(MATCH($H188,'Classificação Outros'!$G$2:$G$19,0)),"não","sim")</f>
        <v>não</v>
      </c>
      <c r="L188" s="53" t="str">
        <f>IF(K188="sim",LOOKUP($H188,'Classificação Outros'!$G$2:$G$19,'Classificação Outros'!$H$2:$H$19),"-")</f>
        <v>-</v>
      </c>
      <c r="M188" s="33" t="str">
        <f>IF(ISNA(MATCH($H188,'Classificação Diagnóstico'!$G$2:$G$45,0)),"não","sim")</f>
        <v>não</v>
      </c>
      <c r="N188" s="53" t="str">
        <f>IF(M188="sim",LOOKUP($H188,'Classificação Diagnóstico'!$G$2:$G$45,'Classificação Diagnóstico'!$H$2:$H$45),"-")</f>
        <v>-</v>
      </c>
      <c r="O188" s="54" t="str">
        <f t="shared" si="9"/>
        <v>não</v>
      </c>
      <c r="P188" s="54" t="str">
        <f t="shared" si="10"/>
        <v>-</v>
      </c>
      <c r="Q188" s="53" t="str">
        <f t="shared" si="11"/>
        <v>-</v>
      </c>
    </row>
    <row r="189" spans="1:17" x14ac:dyDescent="0.25">
      <c r="A189" s="46">
        <v>10</v>
      </c>
      <c r="B189" s="46" t="s">
        <v>488</v>
      </c>
      <c r="C189" s="6">
        <v>14</v>
      </c>
      <c r="D189" s="7" t="s">
        <v>3</v>
      </c>
      <c r="E189" s="7" t="s">
        <v>179</v>
      </c>
      <c r="F189" s="7">
        <v>1</v>
      </c>
      <c r="G189" s="20" t="s">
        <v>395</v>
      </c>
      <c r="H189" s="2" t="str">
        <f t="shared" si="8"/>
        <v>10.14.01</v>
      </c>
      <c r="I189" s="33" t="str">
        <f>IF(ISNA(MATCH($H189,'Classificação PRISB'!$G$2:$G$51,0)),"não","sim")</f>
        <v>não</v>
      </c>
      <c r="J189" s="53" t="str">
        <f>IF(I189="sim",LOOKUP($H189,'Classificação PRISB'!$G$2:$G$51,'Classificação PRISB'!$H$2:$H$51),"-")</f>
        <v>-</v>
      </c>
      <c r="K189" s="33" t="str">
        <f>IF(ISNA(MATCH($H189,'Classificação Outros'!$G$2:$G$19,0)),"não","sim")</f>
        <v>não</v>
      </c>
      <c r="L189" s="53" t="str">
        <f>IF(K189="sim",LOOKUP($H189,'Classificação Outros'!$G$2:$G$19,'Classificação Outros'!$H$2:$H$19),"-")</f>
        <v>-</v>
      </c>
      <c r="M189" s="33" t="str">
        <f>IF(ISNA(MATCH($H189,'Classificação Diagnóstico'!$G$2:$G$45,0)),"não","sim")</f>
        <v>não</v>
      </c>
      <c r="N189" s="53" t="str">
        <f>IF(M189="sim",LOOKUP($H189,'Classificação Diagnóstico'!$G$2:$G$45,'Classificação Diagnóstico'!$H$2:$H$45),"-")</f>
        <v>-</v>
      </c>
      <c r="O189" s="54" t="str">
        <f t="shared" si="9"/>
        <v>não</v>
      </c>
      <c r="P189" s="54" t="str">
        <f t="shared" si="10"/>
        <v>-</v>
      </c>
      <c r="Q189" s="53" t="str">
        <f t="shared" si="11"/>
        <v>-</v>
      </c>
    </row>
    <row r="190" spans="1:17" x14ac:dyDescent="0.25">
      <c r="A190" s="46">
        <v>10</v>
      </c>
      <c r="B190" s="46" t="s">
        <v>488</v>
      </c>
      <c r="C190" s="6">
        <v>15</v>
      </c>
      <c r="D190" s="7" t="s">
        <v>2</v>
      </c>
      <c r="E190" s="7" t="s">
        <v>180</v>
      </c>
      <c r="F190" s="7">
        <v>1</v>
      </c>
      <c r="G190" s="8" t="s">
        <v>396</v>
      </c>
      <c r="H190" s="2" t="str">
        <f t="shared" si="8"/>
        <v>10.15.01</v>
      </c>
      <c r="I190" s="33" t="str">
        <f>IF(ISNA(MATCH($H190,'Classificação PRISB'!$G$2:$G$51,0)),"não","sim")</f>
        <v>não</v>
      </c>
      <c r="J190" s="53" t="str">
        <f>IF(I190="sim",LOOKUP($H190,'Classificação PRISB'!$G$2:$G$51,'Classificação PRISB'!$H$2:$H$51),"-")</f>
        <v>-</v>
      </c>
      <c r="K190" s="33" t="str">
        <f>IF(ISNA(MATCH($H190,'Classificação Outros'!$G$2:$G$19,0)),"não","sim")</f>
        <v>não</v>
      </c>
      <c r="L190" s="53" t="str">
        <f>IF(K190="sim",LOOKUP($H190,'Classificação Outros'!$G$2:$G$19,'Classificação Outros'!$H$2:$H$19),"-")</f>
        <v>-</v>
      </c>
      <c r="M190" s="33" t="str">
        <f>IF(ISNA(MATCH($H190,'Classificação Diagnóstico'!$G$2:$G$45,0)),"não","sim")</f>
        <v>não</v>
      </c>
      <c r="N190" s="53" t="str">
        <f>IF(M190="sim",LOOKUP($H190,'Classificação Diagnóstico'!$G$2:$G$45,'Classificação Diagnóstico'!$H$2:$H$45),"-")</f>
        <v>-</v>
      </c>
      <c r="O190" s="54" t="str">
        <f t="shared" si="9"/>
        <v>não</v>
      </c>
      <c r="P190" s="54" t="str">
        <f t="shared" si="10"/>
        <v>-</v>
      </c>
      <c r="Q190" s="53" t="str">
        <f t="shared" si="11"/>
        <v>-</v>
      </c>
    </row>
    <row r="191" spans="1:17" x14ac:dyDescent="0.25">
      <c r="A191" s="46">
        <v>10</v>
      </c>
      <c r="B191" s="46" t="s">
        <v>488</v>
      </c>
      <c r="C191" s="6">
        <v>15</v>
      </c>
      <c r="D191" s="7" t="s">
        <v>2</v>
      </c>
      <c r="E191" s="7" t="s">
        <v>180</v>
      </c>
      <c r="F191" s="12">
        <v>2</v>
      </c>
      <c r="G191" s="8" t="s">
        <v>397</v>
      </c>
      <c r="H191" s="2" t="str">
        <f t="shared" si="8"/>
        <v>10.15.02</v>
      </c>
      <c r="I191" s="33" t="str">
        <f>IF(ISNA(MATCH($H191,'Classificação PRISB'!$G$2:$G$51,0)),"não","sim")</f>
        <v>não</v>
      </c>
      <c r="J191" s="53" t="str">
        <f>IF(I191="sim",LOOKUP($H191,'Classificação PRISB'!$G$2:$G$51,'Classificação PRISB'!$H$2:$H$51),"-")</f>
        <v>-</v>
      </c>
      <c r="K191" s="33" t="str">
        <f>IF(ISNA(MATCH($H191,'Classificação Outros'!$G$2:$G$19,0)),"não","sim")</f>
        <v>não</v>
      </c>
      <c r="L191" s="53" t="str">
        <f>IF(K191="sim",LOOKUP($H191,'Classificação Outros'!$G$2:$G$19,'Classificação Outros'!$H$2:$H$19),"-")</f>
        <v>-</v>
      </c>
      <c r="M191" s="33" t="str">
        <f>IF(ISNA(MATCH($H191,'Classificação Diagnóstico'!$G$2:$G$45,0)),"não","sim")</f>
        <v>não</v>
      </c>
      <c r="N191" s="53" t="str">
        <f>IF(M191="sim",LOOKUP($H191,'Classificação Diagnóstico'!$G$2:$G$45,'Classificação Diagnóstico'!$H$2:$H$45),"-")</f>
        <v>-</v>
      </c>
      <c r="O191" s="54" t="str">
        <f t="shared" si="9"/>
        <v>não</v>
      </c>
      <c r="P191" s="54" t="str">
        <f t="shared" si="10"/>
        <v>-</v>
      </c>
      <c r="Q191" s="53" t="str">
        <f t="shared" si="11"/>
        <v>-</v>
      </c>
    </row>
    <row r="192" spans="1:17" x14ac:dyDescent="0.25">
      <c r="A192" s="46">
        <v>10</v>
      </c>
      <c r="B192" s="46" t="s">
        <v>488</v>
      </c>
      <c r="C192" s="6">
        <v>16</v>
      </c>
      <c r="D192" s="7" t="s">
        <v>173</v>
      </c>
      <c r="E192" s="12" t="s">
        <v>181</v>
      </c>
      <c r="F192" s="7">
        <v>1</v>
      </c>
      <c r="G192" s="8" t="s">
        <v>398</v>
      </c>
      <c r="H192" s="2" t="str">
        <f t="shared" si="8"/>
        <v>10.16.01</v>
      </c>
      <c r="I192" s="33" t="str">
        <f>IF(ISNA(MATCH($H192,'Classificação PRISB'!$G$2:$G$51,0)),"não","sim")</f>
        <v>não</v>
      </c>
      <c r="J192" s="53" t="str">
        <f>IF(I192="sim",LOOKUP($H192,'Classificação PRISB'!$G$2:$G$51,'Classificação PRISB'!$H$2:$H$51),"-")</f>
        <v>-</v>
      </c>
      <c r="K192" s="33" t="str">
        <f>IF(ISNA(MATCH($H192,'Classificação Outros'!$G$2:$G$19,0)),"não","sim")</f>
        <v>não</v>
      </c>
      <c r="L192" s="53" t="str">
        <f>IF(K192="sim",LOOKUP($H192,'Classificação Outros'!$G$2:$G$19,'Classificação Outros'!$H$2:$H$19),"-")</f>
        <v>-</v>
      </c>
      <c r="M192" s="33" t="str">
        <f>IF(ISNA(MATCH($H192,'Classificação Diagnóstico'!$G$2:$G$45,0)),"não","sim")</f>
        <v>não</v>
      </c>
      <c r="N192" s="53" t="str">
        <f>IF(M192="sim",LOOKUP($H192,'Classificação Diagnóstico'!$G$2:$G$45,'Classificação Diagnóstico'!$H$2:$H$45),"-")</f>
        <v>-</v>
      </c>
      <c r="O192" s="54" t="str">
        <f t="shared" si="9"/>
        <v>não</v>
      </c>
      <c r="P192" s="54" t="str">
        <f t="shared" si="10"/>
        <v>-</v>
      </c>
      <c r="Q192" s="53" t="str">
        <f t="shared" si="11"/>
        <v>-</v>
      </c>
    </row>
    <row r="193" spans="1:17" x14ac:dyDescent="0.25">
      <c r="A193" s="46">
        <v>10</v>
      </c>
      <c r="B193" s="46" t="s">
        <v>488</v>
      </c>
      <c r="C193" s="6">
        <v>16</v>
      </c>
      <c r="D193" s="7" t="s">
        <v>173</v>
      </c>
      <c r="E193" s="12" t="s">
        <v>181</v>
      </c>
      <c r="F193" s="12">
        <v>7</v>
      </c>
      <c r="G193" s="8" t="s">
        <v>399</v>
      </c>
      <c r="H193" s="2" t="str">
        <f t="shared" si="8"/>
        <v>10.16.07</v>
      </c>
      <c r="I193" s="33" t="str">
        <f>IF(ISNA(MATCH($H193,'Classificação PRISB'!$G$2:$G$51,0)),"não","sim")</f>
        <v>não</v>
      </c>
      <c r="J193" s="53" t="str">
        <f>IF(I193="sim",LOOKUP($H193,'Classificação PRISB'!$G$2:$G$51,'Classificação PRISB'!$H$2:$H$51),"-")</f>
        <v>-</v>
      </c>
      <c r="K193" s="33" t="str">
        <f>IF(ISNA(MATCH($H193,'Classificação Outros'!$G$2:$G$19,0)),"não","sim")</f>
        <v>não</v>
      </c>
      <c r="L193" s="53" t="str">
        <f>IF(K193="sim",LOOKUP($H193,'Classificação Outros'!$G$2:$G$19,'Classificação Outros'!$H$2:$H$19),"-")</f>
        <v>-</v>
      </c>
      <c r="M193" s="33" t="str">
        <f>IF(ISNA(MATCH($H193,'Classificação Diagnóstico'!$G$2:$G$45,0)),"não","sim")</f>
        <v>não</v>
      </c>
      <c r="N193" s="53" t="str">
        <f>IF(M193="sim",LOOKUP($H193,'Classificação Diagnóstico'!$G$2:$G$45,'Classificação Diagnóstico'!$H$2:$H$45),"-")</f>
        <v>-</v>
      </c>
      <c r="O193" s="54" t="str">
        <f t="shared" si="9"/>
        <v>não</v>
      </c>
      <c r="P193" s="54" t="str">
        <f t="shared" si="10"/>
        <v>-</v>
      </c>
      <c r="Q193" s="53" t="str">
        <f t="shared" si="11"/>
        <v>-</v>
      </c>
    </row>
    <row r="194" spans="1:17" x14ac:dyDescent="0.25">
      <c r="A194" s="46">
        <v>10</v>
      </c>
      <c r="B194" s="46" t="s">
        <v>488</v>
      </c>
      <c r="C194" s="6">
        <v>17</v>
      </c>
      <c r="D194" s="7" t="s">
        <v>175</v>
      </c>
      <c r="E194" s="12" t="s">
        <v>182</v>
      </c>
      <c r="F194" s="7">
        <v>1</v>
      </c>
      <c r="G194" s="20" t="s">
        <v>400</v>
      </c>
      <c r="H194" s="2" t="str">
        <f t="shared" si="8"/>
        <v>10.17.01</v>
      </c>
      <c r="I194" s="33" t="str">
        <f>IF(ISNA(MATCH($H194,'Classificação PRISB'!$G$2:$G$51,0)),"não","sim")</f>
        <v>sim</v>
      </c>
      <c r="J194" s="53">
        <f>IF(I194="sim",LOOKUP($H194,'Classificação PRISB'!$G$2:$G$51,'Classificação PRISB'!$H$2:$H$51),"-")</f>
        <v>0.90446881336862839</v>
      </c>
      <c r="K194" s="33" t="str">
        <f>IF(ISNA(MATCH($H194,'Classificação Outros'!$G$2:$G$19,0)),"não","sim")</f>
        <v>não</v>
      </c>
      <c r="L194" s="53" t="str">
        <f>IF(K194="sim",LOOKUP($H194,'Classificação Outros'!$G$2:$G$19,'Classificação Outros'!$H$2:$H$19),"-")</f>
        <v>-</v>
      </c>
      <c r="M194" s="33" t="str">
        <f>IF(ISNA(MATCH($H194,'Classificação Diagnóstico'!$G$2:$G$45,0)),"não","sim")</f>
        <v>não</v>
      </c>
      <c r="N194" s="53" t="str">
        <f>IF(M194="sim",LOOKUP($H194,'Classificação Diagnóstico'!$G$2:$G$45,'Classificação Diagnóstico'!$H$2:$H$45),"-")</f>
        <v>-</v>
      </c>
      <c r="O194" s="54" t="str">
        <f t="shared" si="9"/>
        <v>sim</v>
      </c>
      <c r="P194" s="54">
        <f t="shared" si="10"/>
        <v>0.90446881336862839</v>
      </c>
      <c r="Q194" s="53">
        <f t="shared" si="11"/>
        <v>0.4717111596175243</v>
      </c>
    </row>
    <row r="195" spans="1:17" x14ac:dyDescent="0.25">
      <c r="A195" s="46">
        <v>10</v>
      </c>
      <c r="B195" s="46" t="s">
        <v>488</v>
      </c>
      <c r="C195" s="6">
        <v>17</v>
      </c>
      <c r="D195" s="7" t="s">
        <v>175</v>
      </c>
      <c r="E195" s="12" t="s">
        <v>182</v>
      </c>
      <c r="F195" s="12">
        <v>2</v>
      </c>
      <c r="G195" s="36" t="s">
        <v>401</v>
      </c>
      <c r="H195" s="2" t="str">
        <f t="shared" ref="H195:H227" si="12">CONCATENATE(D195,".",TEXT(F195,"00"))</f>
        <v>10.17.02</v>
      </c>
      <c r="I195" s="33" t="str">
        <f>IF(ISNA(MATCH($H195,'Classificação PRISB'!$G$2:$G$51,0)),"não","sim")</f>
        <v>sim</v>
      </c>
      <c r="J195" s="53">
        <f>IF(I195="sim",LOOKUP($H195,'Classificação PRISB'!$G$2:$G$51,'Classificação PRISB'!$H$2:$H$51),"-")</f>
        <v>0</v>
      </c>
      <c r="K195" s="33" t="str">
        <f>IF(ISNA(MATCH($H195,'Classificação Outros'!$G$2:$G$19,0)),"não","sim")</f>
        <v>não</v>
      </c>
      <c r="L195" s="53" t="str">
        <f>IF(K195="sim",LOOKUP($H195,'Classificação Outros'!$G$2:$G$19,'Classificação Outros'!$H$2:$H$19),"-")</f>
        <v>-</v>
      </c>
      <c r="M195" s="33" t="str">
        <f>IF(ISNA(MATCH($H195,'Classificação Diagnóstico'!$G$2:$G$45,0)),"não","sim")</f>
        <v>não</v>
      </c>
      <c r="N195" s="53" t="str">
        <f>IF(M195="sim",LOOKUP($H195,'Classificação Diagnóstico'!$G$2:$G$45,'Classificação Diagnóstico'!$H$2:$H$45),"-")</f>
        <v>-</v>
      </c>
      <c r="O195" s="54" t="str">
        <f t="shared" ref="O195:O227" si="13">IF(AND(I195="não",K195="não",M195="não"),"não","sim")</f>
        <v>sim</v>
      </c>
      <c r="P195" s="54">
        <f t="shared" ref="P195:P227" si="14">IF(O195="não","-",IF(I195="não",0,VALUE(MID($P$1,1,1))*VALUE(J195))+IF(K195="não",0,VALUE(MID($P$1,3,1))*VALUE(L195))+IF(M195="não",0,VALUE(MID($P$1,5,1))*VALUE(N195)))</f>
        <v>0</v>
      </c>
      <c r="Q195" s="53">
        <f t="shared" ref="Q195:Q227" si="15">IF(O195="não","-",(P195-MIN($P$2:$P$227))/(MAX($P$2:$P$227)-MIN($P$2:$P$227)))</f>
        <v>0</v>
      </c>
    </row>
    <row r="196" spans="1:17" x14ac:dyDescent="0.25">
      <c r="A196" s="46">
        <v>10</v>
      </c>
      <c r="B196" s="46" t="s">
        <v>488</v>
      </c>
      <c r="C196" s="6">
        <v>18</v>
      </c>
      <c r="D196" s="7" t="s">
        <v>177</v>
      </c>
      <c r="E196" s="12" t="s">
        <v>167</v>
      </c>
      <c r="F196" s="7">
        <v>1</v>
      </c>
      <c r="G196" s="8" t="s">
        <v>402</v>
      </c>
      <c r="H196" s="2" t="str">
        <f t="shared" si="12"/>
        <v>10.18.01</v>
      </c>
      <c r="I196" s="33" t="str">
        <f>IF(ISNA(MATCH($H196,'Classificação PRISB'!$G$2:$G$51,0)),"não","sim")</f>
        <v>não</v>
      </c>
      <c r="J196" s="53" t="str">
        <f>IF(I196="sim",LOOKUP($H196,'Classificação PRISB'!$G$2:$G$51,'Classificação PRISB'!$H$2:$H$51),"-")</f>
        <v>-</v>
      </c>
      <c r="K196" s="33" t="str">
        <f>IF(ISNA(MATCH($H196,'Classificação Outros'!$G$2:$G$19,0)),"não","sim")</f>
        <v>não</v>
      </c>
      <c r="L196" s="53" t="str">
        <f>IF(K196="sim",LOOKUP($H196,'Classificação Outros'!$G$2:$G$19,'Classificação Outros'!$H$2:$H$19),"-")</f>
        <v>-</v>
      </c>
      <c r="M196" s="33" t="str">
        <f>IF(ISNA(MATCH($H196,'Classificação Diagnóstico'!$G$2:$G$45,0)),"não","sim")</f>
        <v>não</v>
      </c>
      <c r="N196" s="53" t="str">
        <f>IF(M196="sim",LOOKUP($H196,'Classificação Diagnóstico'!$G$2:$G$45,'Classificação Diagnóstico'!$H$2:$H$45),"-")</f>
        <v>-</v>
      </c>
      <c r="O196" s="54" t="str">
        <f t="shared" si="13"/>
        <v>não</v>
      </c>
      <c r="P196" s="54" t="str">
        <f t="shared" si="14"/>
        <v>-</v>
      </c>
      <c r="Q196" s="53" t="str">
        <f t="shared" si="15"/>
        <v>-</v>
      </c>
    </row>
    <row r="197" spans="1:17" x14ac:dyDescent="0.25">
      <c r="A197" s="46">
        <v>10</v>
      </c>
      <c r="B197" s="46" t="s">
        <v>488</v>
      </c>
      <c r="C197" s="6">
        <v>18</v>
      </c>
      <c r="D197" s="7" t="s">
        <v>177</v>
      </c>
      <c r="E197" s="12" t="s">
        <v>167</v>
      </c>
      <c r="F197" s="12">
        <v>2</v>
      </c>
      <c r="G197" s="20" t="s">
        <v>403</v>
      </c>
      <c r="H197" s="2" t="str">
        <f t="shared" si="12"/>
        <v>10.18.02</v>
      </c>
      <c r="I197" s="33" t="str">
        <f>IF(ISNA(MATCH($H197,'Classificação PRISB'!$G$2:$G$51,0)),"não","sim")</f>
        <v>não</v>
      </c>
      <c r="J197" s="53" t="str">
        <f>IF(I197="sim",LOOKUP($H197,'Classificação PRISB'!$G$2:$G$51,'Classificação PRISB'!$H$2:$H$51),"-")</f>
        <v>-</v>
      </c>
      <c r="K197" s="33" t="str">
        <f>IF(ISNA(MATCH($H197,'Classificação Outros'!$G$2:$G$19,0)),"não","sim")</f>
        <v>não</v>
      </c>
      <c r="L197" s="53" t="str">
        <f>IF(K197="sim",LOOKUP($H197,'Classificação Outros'!$G$2:$G$19,'Classificação Outros'!$H$2:$H$19),"-")</f>
        <v>-</v>
      </c>
      <c r="M197" s="33" t="str">
        <f>IF(ISNA(MATCH($H197,'Classificação Diagnóstico'!$G$2:$G$45,0)),"não","sim")</f>
        <v>não</v>
      </c>
      <c r="N197" s="53" t="str">
        <f>IF(M197="sim",LOOKUP($H197,'Classificação Diagnóstico'!$G$2:$G$45,'Classificação Diagnóstico'!$H$2:$H$45),"-")</f>
        <v>-</v>
      </c>
      <c r="O197" s="54" t="str">
        <f t="shared" si="13"/>
        <v>não</v>
      </c>
      <c r="P197" s="54" t="str">
        <f t="shared" si="14"/>
        <v>-</v>
      </c>
      <c r="Q197" s="53" t="str">
        <f t="shared" si="15"/>
        <v>-</v>
      </c>
    </row>
    <row r="198" spans="1:17" x14ac:dyDescent="0.25">
      <c r="A198" s="46">
        <v>10</v>
      </c>
      <c r="B198" s="46" t="s">
        <v>488</v>
      </c>
      <c r="C198" s="6">
        <v>18</v>
      </c>
      <c r="D198" s="7" t="s">
        <v>177</v>
      </c>
      <c r="E198" s="12" t="s">
        <v>167</v>
      </c>
      <c r="F198" s="12">
        <v>3</v>
      </c>
      <c r="G198" s="8" t="s">
        <v>404</v>
      </c>
      <c r="H198" s="2" t="str">
        <f t="shared" si="12"/>
        <v>10.18.03</v>
      </c>
      <c r="I198" s="33" t="str">
        <f>IF(ISNA(MATCH($H198,'Classificação PRISB'!$G$2:$G$51,0)),"não","sim")</f>
        <v>não</v>
      </c>
      <c r="J198" s="53" t="str">
        <f>IF(I198="sim",LOOKUP($H198,'Classificação PRISB'!$G$2:$G$51,'Classificação PRISB'!$H$2:$H$51),"-")</f>
        <v>-</v>
      </c>
      <c r="K198" s="33" t="str">
        <f>IF(ISNA(MATCH($H198,'Classificação Outros'!$G$2:$G$19,0)),"não","sim")</f>
        <v>não</v>
      </c>
      <c r="L198" s="53" t="str">
        <f>IF(K198="sim",LOOKUP($H198,'Classificação Outros'!$G$2:$G$19,'Classificação Outros'!$H$2:$H$19),"-")</f>
        <v>-</v>
      </c>
      <c r="M198" s="33" t="str">
        <f>IF(ISNA(MATCH($H198,'Classificação Diagnóstico'!$G$2:$G$45,0)),"não","sim")</f>
        <v>não</v>
      </c>
      <c r="N198" s="53" t="str">
        <f>IF(M198="sim",LOOKUP($H198,'Classificação Diagnóstico'!$G$2:$G$45,'Classificação Diagnóstico'!$H$2:$H$45),"-")</f>
        <v>-</v>
      </c>
      <c r="O198" s="54" t="str">
        <f t="shared" si="13"/>
        <v>não</v>
      </c>
      <c r="P198" s="54" t="str">
        <f t="shared" si="14"/>
        <v>-</v>
      </c>
      <c r="Q198" s="53" t="str">
        <f t="shared" si="15"/>
        <v>-</v>
      </c>
    </row>
    <row r="199" spans="1:17" x14ac:dyDescent="0.25">
      <c r="A199" s="46">
        <v>11</v>
      </c>
      <c r="B199" s="46" t="s">
        <v>489</v>
      </c>
      <c r="C199" s="6">
        <v>1</v>
      </c>
      <c r="D199" s="7" t="s">
        <v>47</v>
      </c>
      <c r="E199" s="7" t="s">
        <v>183</v>
      </c>
      <c r="F199" s="7">
        <v>1</v>
      </c>
      <c r="G199" s="8" t="s">
        <v>405</v>
      </c>
      <c r="H199" s="2" t="str">
        <f t="shared" si="12"/>
        <v>11.01.01</v>
      </c>
      <c r="I199" s="33" t="str">
        <f>IF(ISNA(MATCH($H199,'Classificação PRISB'!$G$2:$G$51,0)),"não","sim")</f>
        <v>não</v>
      </c>
      <c r="J199" s="53" t="str">
        <f>IF(I199="sim",LOOKUP($H199,'Classificação PRISB'!$G$2:$G$51,'Classificação PRISB'!$H$2:$H$51),"-")</f>
        <v>-</v>
      </c>
      <c r="K199" s="33" t="str">
        <f>IF(ISNA(MATCH($H199,'Classificação Outros'!$G$2:$G$19,0)),"não","sim")</f>
        <v>não</v>
      </c>
      <c r="L199" s="53" t="str">
        <f>IF(K199="sim",LOOKUP($H199,'Classificação Outros'!$G$2:$G$19,'Classificação Outros'!$H$2:$H$19),"-")</f>
        <v>-</v>
      </c>
      <c r="M199" s="33" t="str">
        <f>IF(ISNA(MATCH($H199,'Classificação Diagnóstico'!$G$2:$G$45,0)),"não","sim")</f>
        <v>sim</v>
      </c>
      <c r="N199" s="53">
        <f>IF(M199="sim",LOOKUP($H199,'Classificação Diagnóstico'!$G$2:$G$45,'Classificação Diagnóstico'!$H$2:$H$45),"-")</f>
        <v>1</v>
      </c>
      <c r="O199" s="54" t="str">
        <f t="shared" si="13"/>
        <v>sim</v>
      </c>
      <c r="P199" s="54">
        <f t="shared" si="14"/>
        <v>1</v>
      </c>
      <c r="Q199" s="53">
        <f t="shared" si="15"/>
        <v>0.52153391321550424</v>
      </c>
    </row>
    <row r="200" spans="1:17" x14ac:dyDescent="0.25">
      <c r="A200" s="47">
        <v>11</v>
      </c>
      <c r="B200" s="48" t="s">
        <v>489</v>
      </c>
      <c r="C200" s="6">
        <v>2</v>
      </c>
      <c r="D200" s="7" t="s">
        <v>48</v>
      </c>
      <c r="E200" s="7" t="s">
        <v>184</v>
      </c>
      <c r="F200" s="7">
        <v>1</v>
      </c>
      <c r="G200" s="8" t="s">
        <v>469</v>
      </c>
      <c r="H200" s="2" t="str">
        <f t="shared" si="12"/>
        <v>11.02.01</v>
      </c>
      <c r="I200" s="33" t="str">
        <f>IF(ISNA(MATCH($H200,'Classificação PRISB'!$G$2:$G$51,0)),"não","sim")</f>
        <v>não</v>
      </c>
      <c r="J200" s="53" t="str">
        <f>IF(I200="sim",LOOKUP($H200,'Classificação PRISB'!$G$2:$G$51,'Classificação PRISB'!$H$2:$H$51),"-")</f>
        <v>-</v>
      </c>
      <c r="K200" s="33" t="str">
        <f>IF(ISNA(MATCH($H200,'Classificação Outros'!$G$2:$G$19,0)),"não","sim")</f>
        <v>não</v>
      </c>
      <c r="L200" s="53" t="str">
        <f>IF(K200="sim",LOOKUP($H200,'Classificação Outros'!$G$2:$G$19,'Classificação Outros'!$H$2:$H$19),"-")</f>
        <v>-</v>
      </c>
      <c r="M200" s="33" t="str">
        <f>IF(ISNA(MATCH($H200,'Classificação Diagnóstico'!$G$2:$G$45,0)),"não","sim")</f>
        <v>sim</v>
      </c>
      <c r="N200" s="53">
        <f>IF(M200="sim",LOOKUP($H200,'Classificação Diagnóstico'!$G$2:$G$45,'Classificação Diagnóstico'!$H$2:$H$45),"-")</f>
        <v>1</v>
      </c>
      <c r="O200" s="54" t="str">
        <f t="shared" si="13"/>
        <v>sim</v>
      </c>
      <c r="P200" s="54">
        <f t="shared" si="14"/>
        <v>1</v>
      </c>
      <c r="Q200" s="53">
        <f t="shared" si="15"/>
        <v>0.52153391321550424</v>
      </c>
    </row>
    <row r="201" spans="1:17" x14ac:dyDescent="0.25">
      <c r="A201" s="47">
        <v>11</v>
      </c>
      <c r="B201" s="48" t="s">
        <v>489</v>
      </c>
      <c r="C201" s="6">
        <v>3</v>
      </c>
      <c r="D201" s="7" t="s">
        <v>49</v>
      </c>
      <c r="E201" s="7" t="s">
        <v>185</v>
      </c>
      <c r="F201" s="7">
        <v>1</v>
      </c>
      <c r="G201" s="8" t="s">
        <v>470</v>
      </c>
      <c r="H201" s="2" t="str">
        <f t="shared" si="12"/>
        <v>11.03.01</v>
      </c>
      <c r="I201" s="33" t="str">
        <f>IF(ISNA(MATCH($H201,'Classificação PRISB'!$G$2:$G$51,0)),"não","sim")</f>
        <v>não</v>
      </c>
      <c r="J201" s="53" t="str">
        <f>IF(I201="sim",LOOKUP($H201,'Classificação PRISB'!$G$2:$G$51,'Classificação PRISB'!$H$2:$H$51),"-")</f>
        <v>-</v>
      </c>
      <c r="K201" s="33" t="str">
        <f>IF(ISNA(MATCH($H201,'Classificação Outros'!$G$2:$G$19,0)),"não","sim")</f>
        <v>não</v>
      </c>
      <c r="L201" s="53" t="str">
        <f>IF(K201="sim",LOOKUP($H201,'Classificação Outros'!$G$2:$G$19,'Classificação Outros'!$H$2:$H$19),"-")</f>
        <v>-</v>
      </c>
      <c r="M201" s="33" t="str">
        <f>IF(ISNA(MATCH($H201,'Classificação Diagnóstico'!$G$2:$G$45,0)),"não","sim")</f>
        <v>sim</v>
      </c>
      <c r="N201" s="53">
        <f>IF(M201="sim",LOOKUP($H201,'Classificação Diagnóstico'!$G$2:$G$45,'Classificação Diagnóstico'!$H$2:$H$45),"-")</f>
        <v>1</v>
      </c>
      <c r="O201" s="54" t="str">
        <f t="shared" si="13"/>
        <v>sim</v>
      </c>
      <c r="P201" s="54">
        <f t="shared" si="14"/>
        <v>1</v>
      </c>
      <c r="Q201" s="53">
        <f t="shared" si="15"/>
        <v>0.52153391321550424</v>
      </c>
    </row>
    <row r="202" spans="1:17" x14ac:dyDescent="0.25">
      <c r="A202" s="47">
        <v>11</v>
      </c>
      <c r="B202" s="48" t="s">
        <v>489</v>
      </c>
      <c r="C202" s="6">
        <v>4</v>
      </c>
      <c r="D202" s="7" t="s">
        <v>0</v>
      </c>
      <c r="E202" s="7" t="s">
        <v>186</v>
      </c>
      <c r="F202" s="7">
        <v>1</v>
      </c>
      <c r="G202" s="20" t="s">
        <v>406</v>
      </c>
      <c r="H202" s="2" t="str">
        <f t="shared" si="12"/>
        <v>11.04.01</v>
      </c>
      <c r="I202" s="33" t="str">
        <f>IF(ISNA(MATCH($H202,'Classificação PRISB'!$G$2:$G$51,0)),"não","sim")</f>
        <v>sim</v>
      </c>
      <c r="J202" s="53">
        <f>IF(I202="sim",LOOKUP($H202,'Classificação PRISB'!$G$2:$G$51,'Classificação PRISB'!$H$2:$H$51),"-")</f>
        <v>0.13236987738623676</v>
      </c>
      <c r="K202" s="33" t="str">
        <f>IF(ISNA(MATCH($H202,'Classificação Outros'!$G$2:$G$19,0)),"não","sim")</f>
        <v>sim</v>
      </c>
      <c r="L202" s="53">
        <f>IF(K202="sim",LOOKUP($H202,'Classificação Outros'!$G$2:$G$19,'Classificação Outros'!$H$2:$H$19),"-")</f>
        <v>0.8</v>
      </c>
      <c r="M202" s="33" t="str">
        <f>IF(ISNA(MATCH($H202,'Classificação Diagnóstico'!$G$2:$G$45,0)),"não","sim")</f>
        <v>não</v>
      </c>
      <c r="N202" s="53" t="str">
        <f>IF(M202="sim",LOOKUP($H202,'Classificação Diagnóstico'!$G$2:$G$45,'Classificação Diagnóstico'!$H$2:$H$45),"-")</f>
        <v>-</v>
      </c>
      <c r="O202" s="54" t="str">
        <f t="shared" si="13"/>
        <v>sim</v>
      </c>
      <c r="P202" s="54">
        <f t="shared" si="14"/>
        <v>0.93236987738623678</v>
      </c>
      <c r="Q202" s="53">
        <f t="shared" si="15"/>
        <v>0.48626251071750393</v>
      </c>
    </row>
    <row r="203" spans="1:17" x14ac:dyDescent="0.25">
      <c r="A203" s="47">
        <v>11</v>
      </c>
      <c r="B203" s="48" t="s">
        <v>489</v>
      </c>
      <c r="C203" s="6">
        <v>4</v>
      </c>
      <c r="D203" s="7" t="s">
        <v>0</v>
      </c>
      <c r="E203" s="7" t="s">
        <v>186</v>
      </c>
      <c r="F203" s="12">
        <v>2</v>
      </c>
      <c r="G203" s="8" t="s">
        <v>407</v>
      </c>
      <c r="H203" s="2" t="str">
        <f t="shared" si="12"/>
        <v>11.04.02</v>
      </c>
      <c r="I203" s="33" t="str">
        <f>IF(ISNA(MATCH($H203,'Classificação PRISB'!$G$2:$G$51,0)),"não","sim")</f>
        <v>não</v>
      </c>
      <c r="J203" s="53" t="str">
        <f>IF(I203="sim",LOOKUP($H203,'Classificação PRISB'!$G$2:$G$51,'Classificação PRISB'!$H$2:$H$51),"-")</f>
        <v>-</v>
      </c>
      <c r="K203" s="33" t="str">
        <f>IF(ISNA(MATCH($H203,'Classificação Outros'!$G$2:$G$19,0)),"não","sim")</f>
        <v>sim</v>
      </c>
      <c r="L203" s="53">
        <f>IF(K203="sim",LOOKUP($H203,'Classificação Outros'!$G$2:$G$19,'Classificação Outros'!$H$2:$H$19),"-")</f>
        <v>0.8</v>
      </c>
      <c r="M203" s="33" t="str">
        <f>IF(ISNA(MATCH($H203,'Classificação Diagnóstico'!$G$2:$G$45,0)),"não","sim")</f>
        <v>não</v>
      </c>
      <c r="N203" s="53" t="str">
        <f>IF(M203="sim",LOOKUP($H203,'Classificação Diagnóstico'!$G$2:$G$45,'Classificação Diagnóstico'!$H$2:$H$45),"-")</f>
        <v>-</v>
      </c>
      <c r="O203" s="54" t="str">
        <f t="shared" si="13"/>
        <v>sim</v>
      </c>
      <c r="P203" s="54">
        <f t="shared" si="14"/>
        <v>0.8</v>
      </c>
      <c r="Q203" s="53">
        <f t="shared" si="15"/>
        <v>0.4172271305724034</v>
      </c>
    </row>
    <row r="204" spans="1:17" x14ac:dyDescent="0.25">
      <c r="A204" s="47">
        <v>11</v>
      </c>
      <c r="B204" s="48" t="s">
        <v>489</v>
      </c>
      <c r="C204" s="6">
        <v>4</v>
      </c>
      <c r="D204" s="7" t="s">
        <v>0</v>
      </c>
      <c r="E204" s="7" t="s">
        <v>186</v>
      </c>
      <c r="F204" s="12">
        <v>3</v>
      </c>
      <c r="G204" s="8" t="s">
        <v>408</v>
      </c>
      <c r="H204" s="2" t="str">
        <f t="shared" si="12"/>
        <v>11.04.03</v>
      </c>
      <c r="I204" s="33" t="str">
        <f>IF(ISNA(MATCH($H204,'Classificação PRISB'!$G$2:$G$51,0)),"não","sim")</f>
        <v>não</v>
      </c>
      <c r="J204" s="53" t="str">
        <f>IF(I204="sim",LOOKUP($H204,'Classificação PRISB'!$G$2:$G$51,'Classificação PRISB'!$H$2:$H$51),"-")</f>
        <v>-</v>
      </c>
      <c r="K204" s="33" t="str">
        <f>IF(ISNA(MATCH($H204,'Classificação Outros'!$G$2:$G$19,0)),"não","sim")</f>
        <v>sim</v>
      </c>
      <c r="L204" s="53">
        <f>IF(K204="sim",LOOKUP($H204,'Classificação Outros'!$G$2:$G$19,'Classificação Outros'!$H$2:$H$19),"-")</f>
        <v>0.8</v>
      </c>
      <c r="M204" s="33" t="str">
        <f>IF(ISNA(MATCH($H204,'Classificação Diagnóstico'!$G$2:$G$45,0)),"não","sim")</f>
        <v>não</v>
      </c>
      <c r="N204" s="53" t="str">
        <f>IF(M204="sim",LOOKUP($H204,'Classificação Diagnóstico'!$G$2:$G$45,'Classificação Diagnóstico'!$H$2:$H$45),"-")</f>
        <v>-</v>
      </c>
      <c r="O204" s="54" t="str">
        <f t="shared" si="13"/>
        <v>sim</v>
      </c>
      <c r="P204" s="54">
        <f t="shared" si="14"/>
        <v>0.8</v>
      </c>
      <c r="Q204" s="53">
        <f t="shared" si="15"/>
        <v>0.4172271305724034</v>
      </c>
    </row>
    <row r="205" spans="1:17" x14ac:dyDescent="0.25">
      <c r="A205" s="47">
        <v>11</v>
      </c>
      <c r="B205" s="48" t="s">
        <v>489</v>
      </c>
      <c r="C205" s="6">
        <v>5</v>
      </c>
      <c r="D205" s="7" t="s">
        <v>187</v>
      </c>
      <c r="E205" s="7" t="s">
        <v>188</v>
      </c>
      <c r="F205" s="7">
        <v>1</v>
      </c>
      <c r="G205" s="8" t="s">
        <v>409</v>
      </c>
      <c r="H205" s="2" t="str">
        <f t="shared" si="12"/>
        <v>11.05.01</v>
      </c>
      <c r="I205" s="33" t="str">
        <f>IF(ISNA(MATCH($H205,'Classificação PRISB'!$G$2:$G$51,0)),"não","sim")</f>
        <v>não</v>
      </c>
      <c r="J205" s="53" t="str">
        <f>IF(I205="sim",LOOKUP($H205,'Classificação PRISB'!$G$2:$G$51,'Classificação PRISB'!$H$2:$H$51),"-")</f>
        <v>-</v>
      </c>
      <c r="K205" s="33" t="str">
        <f>IF(ISNA(MATCH($H205,'Classificação Outros'!$G$2:$G$19,0)),"não","sim")</f>
        <v>sim</v>
      </c>
      <c r="L205" s="53">
        <f>IF(K205="sim",LOOKUP($H205,'Classificação Outros'!$G$2:$G$19,'Classificação Outros'!$H$2:$H$19),"-")</f>
        <v>1</v>
      </c>
      <c r="M205" s="33" t="str">
        <f>IF(ISNA(MATCH($H205,'Classificação Diagnóstico'!$G$2:$G$45,0)),"não","sim")</f>
        <v>não</v>
      </c>
      <c r="N205" s="53" t="str">
        <f>IF(M205="sim",LOOKUP($H205,'Classificação Diagnóstico'!$G$2:$G$45,'Classificação Diagnóstico'!$H$2:$H$45),"-")</f>
        <v>-</v>
      </c>
      <c r="O205" s="54" t="str">
        <f t="shared" si="13"/>
        <v>sim</v>
      </c>
      <c r="P205" s="54">
        <f t="shared" si="14"/>
        <v>1</v>
      </c>
      <c r="Q205" s="53">
        <f t="shared" si="15"/>
        <v>0.52153391321550424</v>
      </c>
    </row>
    <row r="206" spans="1:17" x14ac:dyDescent="0.25">
      <c r="A206" s="47">
        <v>11</v>
      </c>
      <c r="B206" s="48" t="s">
        <v>489</v>
      </c>
      <c r="C206" s="6">
        <v>5</v>
      </c>
      <c r="D206" s="7" t="s">
        <v>187</v>
      </c>
      <c r="E206" s="7" t="s">
        <v>188</v>
      </c>
      <c r="F206" s="12">
        <v>2</v>
      </c>
      <c r="G206" s="8" t="s">
        <v>410</v>
      </c>
      <c r="H206" s="2" t="str">
        <f t="shared" si="12"/>
        <v>11.05.02</v>
      </c>
      <c r="I206" s="33" t="str">
        <f>IF(ISNA(MATCH($H206,'Classificação PRISB'!$G$2:$G$51,0)),"não","sim")</f>
        <v>não</v>
      </c>
      <c r="J206" s="53" t="str">
        <f>IF(I206="sim",LOOKUP($H206,'Classificação PRISB'!$G$2:$G$51,'Classificação PRISB'!$H$2:$H$51),"-")</f>
        <v>-</v>
      </c>
      <c r="K206" s="33" t="str">
        <f>IF(ISNA(MATCH($H206,'Classificação Outros'!$G$2:$G$19,0)),"não","sim")</f>
        <v>sim</v>
      </c>
      <c r="L206" s="53">
        <f>IF(K206="sim",LOOKUP($H206,'Classificação Outros'!$G$2:$G$19,'Classificação Outros'!$H$2:$H$19),"-")</f>
        <v>1</v>
      </c>
      <c r="M206" s="33" t="str">
        <f>IF(ISNA(MATCH($H206,'Classificação Diagnóstico'!$G$2:$G$45,0)),"não","sim")</f>
        <v>não</v>
      </c>
      <c r="N206" s="53" t="str">
        <f>IF(M206="sim",LOOKUP($H206,'Classificação Diagnóstico'!$G$2:$G$45,'Classificação Diagnóstico'!$H$2:$H$45),"-")</f>
        <v>-</v>
      </c>
      <c r="O206" s="54" t="str">
        <f t="shared" si="13"/>
        <v>sim</v>
      </c>
      <c r="P206" s="54">
        <f t="shared" si="14"/>
        <v>1</v>
      </c>
      <c r="Q206" s="53">
        <f t="shared" si="15"/>
        <v>0.52153391321550424</v>
      </c>
    </row>
    <row r="207" spans="1:17" x14ac:dyDescent="0.25">
      <c r="A207" s="47">
        <v>11</v>
      </c>
      <c r="B207" s="48" t="s">
        <v>489</v>
      </c>
      <c r="C207" s="6">
        <v>5</v>
      </c>
      <c r="D207" s="7" t="s">
        <v>187</v>
      </c>
      <c r="E207" s="7" t="s">
        <v>188</v>
      </c>
      <c r="F207" s="12">
        <v>3</v>
      </c>
      <c r="G207" s="8" t="s">
        <v>411</v>
      </c>
      <c r="H207" s="2" t="str">
        <f t="shared" si="12"/>
        <v>11.05.03</v>
      </c>
      <c r="I207" s="33" t="str">
        <f>IF(ISNA(MATCH($H207,'Classificação PRISB'!$G$2:$G$51,0)),"não","sim")</f>
        <v>não</v>
      </c>
      <c r="J207" s="53" t="str">
        <f>IF(I207="sim",LOOKUP($H207,'Classificação PRISB'!$G$2:$G$51,'Classificação PRISB'!$H$2:$H$51),"-")</f>
        <v>-</v>
      </c>
      <c r="K207" s="33" t="str">
        <f>IF(ISNA(MATCH($H207,'Classificação Outros'!$G$2:$G$19,0)),"não","sim")</f>
        <v>não</v>
      </c>
      <c r="L207" s="53" t="str">
        <f>IF(K207="sim",LOOKUP($H207,'Classificação Outros'!$G$2:$G$19,'Classificação Outros'!$H$2:$H$19),"-")</f>
        <v>-</v>
      </c>
      <c r="M207" s="33" t="str">
        <f>IF(ISNA(MATCH($H207,'Classificação Diagnóstico'!$G$2:$G$45,0)),"não","sim")</f>
        <v>não</v>
      </c>
      <c r="N207" s="53" t="str">
        <f>IF(M207="sim",LOOKUP($H207,'Classificação Diagnóstico'!$G$2:$G$45,'Classificação Diagnóstico'!$H$2:$H$45),"-")</f>
        <v>-</v>
      </c>
      <c r="O207" s="54" t="str">
        <f t="shared" si="13"/>
        <v>não</v>
      </c>
      <c r="P207" s="54" t="str">
        <f t="shared" si="14"/>
        <v>-</v>
      </c>
      <c r="Q207" s="53" t="str">
        <f t="shared" si="15"/>
        <v>-</v>
      </c>
    </row>
    <row r="208" spans="1:17" x14ac:dyDescent="0.25">
      <c r="A208" s="47">
        <v>11</v>
      </c>
      <c r="B208" s="48" t="s">
        <v>489</v>
      </c>
      <c r="C208" s="6">
        <v>5</v>
      </c>
      <c r="D208" s="7" t="s">
        <v>187</v>
      </c>
      <c r="E208" s="7" t="s">
        <v>188</v>
      </c>
      <c r="F208" s="12">
        <v>4</v>
      </c>
      <c r="G208" s="8" t="s">
        <v>412</v>
      </c>
      <c r="H208" s="2" t="str">
        <f t="shared" si="12"/>
        <v>11.05.04</v>
      </c>
      <c r="I208" s="33" t="str">
        <f>IF(ISNA(MATCH($H208,'Classificação PRISB'!$G$2:$G$51,0)),"não","sim")</f>
        <v>não</v>
      </c>
      <c r="J208" s="53" t="str">
        <f>IF(I208="sim",LOOKUP($H208,'Classificação PRISB'!$G$2:$G$51,'Classificação PRISB'!$H$2:$H$51),"-")</f>
        <v>-</v>
      </c>
      <c r="K208" s="33" t="str">
        <f>IF(ISNA(MATCH($H208,'Classificação Outros'!$G$2:$G$19,0)),"não","sim")</f>
        <v>não</v>
      </c>
      <c r="L208" s="53" t="str">
        <f>IF(K208="sim",LOOKUP($H208,'Classificação Outros'!$G$2:$G$19,'Classificação Outros'!$H$2:$H$19),"-")</f>
        <v>-</v>
      </c>
      <c r="M208" s="33" t="str">
        <f>IF(ISNA(MATCH($H208,'Classificação Diagnóstico'!$G$2:$G$45,0)),"não","sim")</f>
        <v>não</v>
      </c>
      <c r="N208" s="53" t="str">
        <f>IF(M208="sim",LOOKUP($H208,'Classificação Diagnóstico'!$G$2:$G$45,'Classificação Diagnóstico'!$H$2:$H$45),"-")</f>
        <v>-</v>
      </c>
      <c r="O208" s="54" t="str">
        <f t="shared" si="13"/>
        <v>não</v>
      </c>
      <c r="P208" s="54" t="str">
        <f t="shared" si="14"/>
        <v>-</v>
      </c>
      <c r="Q208" s="53" t="str">
        <f t="shared" si="15"/>
        <v>-</v>
      </c>
    </row>
    <row r="209" spans="1:17" x14ac:dyDescent="0.25">
      <c r="A209" s="47">
        <v>11</v>
      </c>
      <c r="B209" s="48" t="s">
        <v>489</v>
      </c>
      <c r="C209" s="6">
        <v>6</v>
      </c>
      <c r="D209" s="7" t="s">
        <v>189</v>
      </c>
      <c r="E209" s="12" t="s">
        <v>190</v>
      </c>
      <c r="F209" s="7">
        <v>1</v>
      </c>
      <c r="G209" s="8" t="s">
        <v>413</v>
      </c>
      <c r="H209" s="2" t="str">
        <f t="shared" si="12"/>
        <v>11.06.01</v>
      </c>
      <c r="I209" s="33" t="str">
        <f>IF(ISNA(MATCH($H209,'Classificação PRISB'!$G$2:$G$51,0)),"não","sim")</f>
        <v>não</v>
      </c>
      <c r="J209" s="53" t="str">
        <f>IF(I209="sim",LOOKUP($H209,'Classificação PRISB'!$G$2:$G$51,'Classificação PRISB'!$H$2:$H$51),"-")</f>
        <v>-</v>
      </c>
      <c r="K209" s="33" t="str">
        <f>IF(ISNA(MATCH($H209,'Classificação Outros'!$G$2:$G$19,0)),"não","sim")</f>
        <v>não</v>
      </c>
      <c r="L209" s="53" t="str">
        <f>IF(K209="sim",LOOKUP($H209,'Classificação Outros'!$G$2:$G$19,'Classificação Outros'!$H$2:$H$19),"-")</f>
        <v>-</v>
      </c>
      <c r="M209" s="33" t="str">
        <f>IF(ISNA(MATCH($H209,'Classificação Diagnóstico'!$G$2:$G$45,0)),"não","sim")</f>
        <v>não</v>
      </c>
      <c r="N209" s="53" t="str">
        <f>IF(M209="sim",LOOKUP($H209,'Classificação Diagnóstico'!$G$2:$G$45,'Classificação Diagnóstico'!$H$2:$H$45),"-")</f>
        <v>-</v>
      </c>
      <c r="O209" s="54" t="str">
        <f t="shared" si="13"/>
        <v>não</v>
      </c>
      <c r="P209" s="54" t="str">
        <f t="shared" si="14"/>
        <v>-</v>
      </c>
      <c r="Q209" s="53" t="str">
        <f t="shared" si="15"/>
        <v>-</v>
      </c>
    </row>
    <row r="210" spans="1:17" x14ac:dyDescent="0.25">
      <c r="A210" s="47">
        <v>11</v>
      </c>
      <c r="B210" s="48" t="s">
        <v>489</v>
      </c>
      <c r="C210" s="6">
        <v>7</v>
      </c>
      <c r="D210" s="7" t="s">
        <v>191</v>
      </c>
      <c r="E210" s="12" t="s">
        <v>194</v>
      </c>
      <c r="F210" s="7">
        <v>1</v>
      </c>
      <c r="G210" s="8" t="s">
        <v>414</v>
      </c>
      <c r="H210" s="2" t="str">
        <f t="shared" si="12"/>
        <v>11.07.01</v>
      </c>
      <c r="I210" s="33" t="str">
        <f>IF(ISNA(MATCH($H210,'Classificação PRISB'!$G$2:$G$51,0)),"não","sim")</f>
        <v>não</v>
      </c>
      <c r="J210" s="53" t="str">
        <f>IF(I210="sim",LOOKUP($H210,'Classificação PRISB'!$G$2:$G$51,'Classificação PRISB'!$H$2:$H$51),"-")</f>
        <v>-</v>
      </c>
      <c r="K210" s="33" t="str">
        <f>IF(ISNA(MATCH($H210,'Classificação Outros'!$G$2:$G$19,0)),"não","sim")</f>
        <v>não</v>
      </c>
      <c r="L210" s="53" t="str">
        <f>IF(K210="sim",LOOKUP($H210,'Classificação Outros'!$G$2:$G$19,'Classificação Outros'!$H$2:$H$19),"-")</f>
        <v>-</v>
      </c>
      <c r="M210" s="33" t="str">
        <f>IF(ISNA(MATCH($H210,'Classificação Diagnóstico'!$G$2:$G$45,0)),"não","sim")</f>
        <v>não</v>
      </c>
      <c r="N210" s="53" t="str">
        <f>IF(M210="sim",LOOKUP($H210,'Classificação Diagnóstico'!$G$2:$G$45,'Classificação Diagnóstico'!$H$2:$H$45),"-")</f>
        <v>-</v>
      </c>
      <c r="O210" s="54" t="str">
        <f t="shared" si="13"/>
        <v>não</v>
      </c>
      <c r="P210" s="54" t="str">
        <f t="shared" si="14"/>
        <v>-</v>
      </c>
      <c r="Q210" s="53" t="str">
        <f t="shared" si="15"/>
        <v>-</v>
      </c>
    </row>
    <row r="211" spans="1:17" x14ac:dyDescent="0.25">
      <c r="A211" s="47">
        <v>11</v>
      </c>
      <c r="B211" s="48" t="s">
        <v>489</v>
      </c>
      <c r="C211" s="6">
        <v>8</v>
      </c>
      <c r="D211" s="7" t="s">
        <v>193</v>
      </c>
      <c r="E211" s="7" t="s">
        <v>196</v>
      </c>
      <c r="F211" s="7">
        <v>1</v>
      </c>
      <c r="G211" s="8" t="s">
        <v>415</v>
      </c>
      <c r="H211" s="2" t="str">
        <f t="shared" si="12"/>
        <v>11.08.01</v>
      </c>
      <c r="I211" s="33" t="str">
        <f>IF(ISNA(MATCH($H211,'Classificação PRISB'!$G$2:$G$51,0)),"não","sim")</f>
        <v>não</v>
      </c>
      <c r="J211" s="53" t="str">
        <f>IF(I211="sim",LOOKUP($H211,'Classificação PRISB'!$G$2:$G$51,'Classificação PRISB'!$H$2:$H$51),"-")</f>
        <v>-</v>
      </c>
      <c r="K211" s="33" t="str">
        <f>IF(ISNA(MATCH($H211,'Classificação Outros'!$G$2:$G$19,0)),"não","sim")</f>
        <v>não</v>
      </c>
      <c r="L211" s="53" t="str">
        <f>IF(K211="sim",LOOKUP($H211,'Classificação Outros'!$G$2:$G$19,'Classificação Outros'!$H$2:$H$19),"-")</f>
        <v>-</v>
      </c>
      <c r="M211" s="33" t="str">
        <f>IF(ISNA(MATCH($H211,'Classificação Diagnóstico'!$G$2:$G$45,0)),"não","sim")</f>
        <v>não</v>
      </c>
      <c r="N211" s="53" t="str">
        <f>IF(M211="sim",LOOKUP($H211,'Classificação Diagnóstico'!$G$2:$G$45,'Classificação Diagnóstico'!$H$2:$H$45),"-")</f>
        <v>-</v>
      </c>
      <c r="O211" s="54" t="str">
        <f t="shared" si="13"/>
        <v>não</v>
      </c>
      <c r="P211" s="54" t="str">
        <f t="shared" si="14"/>
        <v>-</v>
      </c>
      <c r="Q211" s="53" t="str">
        <f t="shared" si="15"/>
        <v>-</v>
      </c>
    </row>
    <row r="212" spans="1:17" x14ac:dyDescent="0.25">
      <c r="A212" s="47">
        <v>11</v>
      </c>
      <c r="B212" s="48" t="s">
        <v>489</v>
      </c>
      <c r="C212" s="6">
        <v>8</v>
      </c>
      <c r="D212" s="7" t="s">
        <v>193</v>
      </c>
      <c r="E212" s="7" t="s">
        <v>196</v>
      </c>
      <c r="F212" s="12">
        <v>2</v>
      </c>
      <c r="G212" s="8" t="s">
        <v>416</v>
      </c>
      <c r="H212" s="2" t="str">
        <f t="shared" si="12"/>
        <v>11.08.02</v>
      </c>
      <c r="I212" s="33" t="str">
        <f>IF(ISNA(MATCH($H212,'Classificação PRISB'!$G$2:$G$51,0)),"não","sim")</f>
        <v>não</v>
      </c>
      <c r="J212" s="53" t="str">
        <f>IF(I212="sim",LOOKUP($H212,'Classificação PRISB'!$G$2:$G$51,'Classificação PRISB'!$H$2:$H$51),"-")</f>
        <v>-</v>
      </c>
      <c r="K212" s="33" t="str">
        <f>IF(ISNA(MATCH($H212,'Classificação Outros'!$G$2:$G$19,0)),"não","sim")</f>
        <v>não</v>
      </c>
      <c r="L212" s="53" t="str">
        <f>IF(K212="sim",LOOKUP($H212,'Classificação Outros'!$G$2:$G$19,'Classificação Outros'!$H$2:$H$19),"-")</f>
        <v>-</v>
      </c>
      <c r="M212" s="33" t="str">
        <f>IF(ISNA(MATCH($H212,'Classificação Diagnóstico'!$G$2:$G$45,0)),"não","sim")</f>
        <v>não</v>
      </c>
      <c r="N212" s="53" t="str">
        <f>IF(M212="sim",LOOKUP($H212,'Classificação Diagnóstico'!$G$2:$G$45,'Classificação Diagnóstico'!$H$2:$H$45),"-")</f>
        <v>-</v>
      </c>
      <c r="O212" s="54" t="str">
        <f t="shared" si="13"/>
        <v>não</v>
      </c>
      <c r="P212" s="54" t="str">
        <f t="shared" si="14"/>
        <v>-</v>
      </c>
      <c r="Q212" s="53" t="str">
        <f t="shared" si="15"/>
        <v>-</v>
      </c>
    </row>
    <row r="213" spans="1:17" x14ac:dyDescent="0.25">
      <c r="A213" s="47">
        <v>11</v>
      </c>
      <c r="B213" s="48" t="s">
        <v>489</v>
      </c>
      <c r="C213" s="6">
        <v>9</v>
      </c>
      <c r="D213" s="12" t="s">
        <v>195</v>
      </c>
      <c r="E213" s="12" t="s">
        <v>192</v>
      </c>
      <c r="F213" s="7">
        <v>1</v>
      </c>
      <c r="G213" s="8" t="s">
        <v>417</v>
      </c>
      <c r="H213" s="2" t="str">
        <f t="shared" si="12"/>
        <v>11.09.01</v>
      </c>
      <c r="I213" s="33" t="str">
        <f>IF(ISNA(MATCH($H213,'Classificação PRISB'!$G$2:$G$51,0)),"não","sim")</f>
        <v>não</v>
      </c>
      <c r="J213" s="53" t="str">
        <f>IF(I213="sim",LOOKUP($H213,'Classificação PRISB'!$G$2:$G$51,'Classificação PRISB'!$H$2:$H$51),"-")</f>
        <v>-</v>
      </c>
      <c r="K213" s="33" t="str">
        <f>IF(ISNA(MATCH($H213,'Classificação Outros'!$G$2:$G$19,0)),"não","sim")</f>
        <v>não</v>
      </c>
      <c r="L213" s="53" t="str">
        <f>IF(K213="sim",LOOKUP($H213,'Classificação Outros'!$G$2:$G$19,'Classificação Outros'!$H$2:$H$19),"-")</f>
        <v>-</v>
      </c>
      <c r="M213" s="33" t="str">
        <f>IF(ISNA(MATCH($H213,'Classificação Diagnóstico'!$G$2:$G$45,0)),"não","sim")</f>
        <v>não</v>
      </c>
      <c r="N213" s="53" t="str">
        <f>IF(M213="sim",LOOKUP($H213,'Classificação Diagnóstico'!$G$2:$G$45,'Classificação Diagnóstico'!$H$2:$H$45),"-")</f>
        <v>-</v>
      </c>
      <c r="O213" s="54" t="str">
        <f t="shared" si="13"/>
        <v>não</v>
      </c>
      <c r="P213" s="54" t="str">
        <f t="shared" si="14"/>
        <v>-</v>
      </c>
      <c r="Q213" s="53" t="str">
        <f t="shared" si="15"/>
        <v>-</v>
      </c>
    </row>
    <row r="214" spans="1:17" x14ac:dyDescent="0.25">
      <c r="A214" s="47">
        <v>12</v>
      </c>
      <c r="B214" s="48" t="s">
        <v>490</v>
      </c>
      <c r="C214" s="6">
        <v>1</v>
      </c>
      <c r="D214" s="7" t="s">
        <v>197</v>
      </c>
      <c r="E214" s="7" t="s">
        <v>198</v>
      </c>
      <c r="F214" s="7">
        <v>1</v>
      </c>
      <c r="G214" s="8" t="s">
        <v>418</v>
      </c>
      <c r="H214" s="2" t="str">
        <f t="shared" si="12"/>
        <v>12.01.01</v>
      </c>
      <c r="I214" s="33" t="str">
        <f>IF(ISNA(MATCH($H214,'Classificação PRISB'!$G$2:$G$51,0)),"não","sim")</f>
        <v>não</v>
      </c>
      <c r="J214" s="53" t="str">
        <f>IF(I214="sim",LOOKUP($H214,'Classificação PRISB'!$G$2:$G$51,'Classificação PRISB'!$H$2:$H$51),"-")</f>
        <v>-</v>
      </c>
      <c r="K214" s="33" t="str">
        <f>IF(ISNA(MATCH($H214,'Classificação Outros'!$G$2:$G$19,0)),"não","sim")</f>
        <v>não</v>
      </c>
      <c r="L214" s="53" t="str">
        <f>IF(K214="sim",LOOKUP($H214,'Classificação Outros'!$G$2:$G$19,'Classificação Outros'!$H$2:$H$19),"-")</f>
        <v>-</v>
      </c>
      <c r="M214" s="33" t="str">
        <f>IF(ISNA(MATCH($H214,'Classificação Diagnóstico'!$G$2:$G$45,0)),"não","sim")</f>
        <v>não</v>
      </c>
      <c r="N214" s="53" t="str">
        <f>IF(M214="sim",LOOKUP($H214,'Classificação Diagnóstico'!$G$2:$G$45,'Classificação Diagnóstico'!$H$2:$H$45),"-")</f>
        <v>-</v>
      </c>
      <c r="O214" s="54" t="str">
        <f t="shared" si="13"/>
        <v>não</v>
      </c>
      <c r="P214" s="54" t="str">
        <f t="shared" si="14"/>
        <v>-</v>
      </c>
      <c r="Q214" s="53" t="str">
        <f t="shared" si="15"/>
        <v>-</v>
      </c>
    </row>
    <row r="215" spans="1:17" x14ac:dyDescent="0.25">
      <c r="A215" s="47">
        <v>12</v>
      </c>
      <c r="B215" s="48" t="s">
        <v>490</v>
      </c>
      <c r="C215" s="6">
        <v>2</v>
      </c>
      <c r="D215" s="7" t="s">
        <v>199</v>
      </c>
      <c r="E215" s="7" t="s">
        <v>200</v>
      </c>
      <c r="F215" s="7">
        <v>1</v>
      </c>
      <c r="G215" s="8" t="s">
        <v>419</v>
      </c>
      <c r="H215" s="2" t="str">
        <f t="shared" si="12"/>
        <v>12.02.01</v>
      </c>
      <c r="I215" s="33" t="str">
        <f>IF(ISNA(MATCH($H215,'Classificação PRISB'!$G$2:$G$51,0)),"não","sim")</f>
        <v>não</v>
      </c>
      <c r="J215" s="53" t="str">
        <f>IF(I215="sim",LOOKUP($H215,'Classificação PRISB'!$G$2:$G$51,'Classificação PRISB'!$H$2:$H$51),"-")</f>
        <v>-</v>
      </c>
      <c r="K215" s="33" t="str">
        <f>IF(ISNA(MATCH($H215,'Classificação Outros'!$G$2:$G$19,0)),"não","sim")</f>
        <v>não</v>
      </c>
      <c r="L215" s="53" t="str">
        <f>IF(K215="sim",LOOKUP($H215,'Classificação Outros'!$G$2:$G$19,'Classificação Outros'!$H$2:$H$19),"-")</f>
        <v>-</v>
      </c>
      <c r="M215" s="33" t="str">
        <f>IF(ISNA(MATCH($H215,'Classificação Diagnóstico'!$G$2:$G$45,0)),"não","sim")</f>
        <v>não</v>
      </c>
      <c r="N215" s="53" t="str">
        <f>IF(M215="sim",LOOKUP($H215,'Classificação Diagnóstico'!$G$2:$G$45,'Classificação Diagnóstico'!$H$2:$H$45),"-")</f>
        <v>-</v>
      </c>
      <c r="O215" s="54" t="str">
        <f t="shared" si="13"/>
        <v>não</v>
      </c>
      <c r="P215" s="54" t="str">
        <f t="shared" si="14"/>
        <v>-</v>
      </c>
      <c r="Q215" s="53" t="str">
        <f t="shared" si="15"/>
        <v>-</v>
      </c>
    </row>
    <row r="216" spans="1:17" x14ac:dyDescent="0.25">
      <c r="A216" s="47">
        <v>12</v>
      </c>
      <c r="B216" s="48" t="s">
        <v>490</v>
      </c>
      <c r="C216" s="6">
        <v>3</v>
      </c>
      <c r="D216" s="7" t="s">
        <v>201</v>
      </c>
      <c r="E216" s="7" t="s">
        <v>202</v>
      </c>
      <c r="F216" s="7">
        <v>1</v>
      </c>
      <c r="G216" s="45" t="s">
        <v>420</v>
      </c>
      <c r="H216" s="2" t="str">
        <f t="shared" si="12"/>
        <v>12.03.01</v>
      </c>
      <c r="I216" s="33" t="str">
        <f>IF(ISNA(MATCH($H216,'Classificação PRISB'!$G$2:$G$51,0)),"não","sim")</f>
        <v>não</v>
      </c>
      <c r="J216" s="53" t="str">
        <f>IF(I216="sim",LOOKUP($H216,'Classificação PRISB'!$G$2:$G$51,'Classificação PRISB'!$H$2:$H$51),"-")</f>
        <v>-</v>
      </c>
      <c r="K216" s="33" t="str">
        <f>IF(ISNA(MATCH($H216,'Classificação Outros'!$G$2:$G$19,0)),"não","sim")</f>
        <v>não</v>
      </c>
      <c r="L216" s="53" t="str">
        <f>IF(K216="sim",LOOKUP($H216,'Classificação Outros'!$G$2:$G$19,'Classificação Outros'!$H$2:$H$19),"-")</f>
        <v>-</v>
      </c>
      <c r="M216" s="33" t="str">
        <f>IF(ISNA(MATCH($H216,'Classificação Diagnóstico'!$G$2:$G$45,0)),"não","sim")</f>
        <v>não</v>
      </c>
      <c r="N216" s="53" t="str">
        <f>IF(M216="sim",LOOKUP($H216,'Classificação Diagnóstico'!$G$2:$G$45,'Classificação Diagnóstico'!$H$2:$H$45),"-")</f>
        <v>-</v>
      </c>
      <c r="O216" s="54" t="str">
        <f t="shared" si="13"/>
        <v>não</v>
      </c>
      <c r="P216" s="54" t="str">
        <f t="shared" si="14"/>
        <v>-</v>
      </c>
      <c r="Q216" s="53" t="str">
        <f t="shared" si="15"/>
        <v>-</v>
      </c>
    </row>
    <row r="217" spans="1:17" x14ac:dyDescent="0.25">
      <c r="A217" s="47">
        <v>12</v>
      </c>
      <c r="B217" s="48" t="s">
        <v>490</v>
      </c>
      <c r="C217" s="6">
        <v>4</v>
      </c>
      <c r="D217" s="7" t="s">
        <v>203</v>
      </c>
      <c r="E217" s="7" t="s">
        <v>204</v>
      </c>
      <c r="F217" s="7">
        <v>1</v>
      </c>
      <c r="G217" s="8" t="s">
        <v>421</v>
      </c>
      <c r="H217" s="2" t="str">
        <f t="shared" si="12"/>
        <v>12.04.01</v>
      </c>
      <c r="I217" s="33" t="str">
        <f>IF(ISNA(MATCH($H217,'Classificação PRISB'!$G$2:$G$51,0)),"não","sim")</f>
        <v>não</v>
      </c>
      <c r="J217" s="53" t="str">
        <f>IF(I217="sim",LOOKUP($H217,'Classificação PRISB'!$G$2:$G$51,'Classificação PRISB'!$H$2:$H$51),"-")</f>
        <v>-</v>
      </c>
      <c r="K217" s="33" t="str">
        <f>IF(ISNA(MATCH($H217,'Classificação Outros'!$G$2:$G$19,0)),"não","sim")</f>
        <v>não</v>
      </c>
      <c r="L217" s="53" t="str">
        <f>IF(K217="sim",LOOKUP($H217,'Classificação Outros'!$G$2:$G$19,'Classificação Outros'!$H$2:$H$19),"-")</f>
        <v>-</v>
      </c>
      <c r="M217" s="33" t="str">
        <f>IF(ISNA(MATCH($H217,'Classificação Diagnóstico'!$G$2:$G$45,0)),"não","sim")</f>
        <v>não</v>
      </c>
      <c r="N217" s="53" t="str">
        <f>IF(M217="sim",LOOKUP($H217,'Classificação Diagnóstico'!$G$2:$G$45,'Classificação Diagnóstico'!$H$2:$H$45),"-")</f>
        <v>-</v>
      </c>
      <c r="O217" s="54" t="str">
        <f t="shared" si="13"/>
        <v>não</v>
      </c>
      <c r="P217" s="54" t="str">
        <f t="shared" si="14"/>
        <v>-</v>
      </c>
      <c r="Q217" s="53" t="str">
        <f t="shared" si="15"/>
        <v>-</v>
      </c>
    </row>
    <row r="218" spans="1:17" x14ac:dyDescent="0.25">
      <c r="A218" s="46">
        <v>12</v>
      </c>
      <c r="B218" s="46" t="s">
        <v>490</v>
      </c>
      <c r="C218" s="6">
        <v>4</v>
      </c>
      <c r="D218" s="7" t="s">
        <v>203</v>
      </c>
      <c r="E218" s="7" t="s">
        <v>204</v>
      </c>
      <c r="F218" s="12">
        <v>2</v>
      </c>
      <c r="G218" s="8" t="s">
        <v>422</v>
      </c>
      <c r="H218" s="2" t="str">
        <f t="shared" si="12"/>
        <v>12.04.02</v>
      </c>
      <c r="I218" s="33" t="str">
        <f>IF(ISNA(MATCH($H218,'Classificação PRISB'!$G$2:$G$51,0)),"não","sim")</f>
        <v>não</v>
      </c>
      <c r="J218" s="53" t="str">
        <f>IF(I218="sim",LOOKUP($H218,'Classificação PRISB'!$G$2:$G$51,'Classificação PRISB'!$H$2:$H$51),"-")</f>
        <v>-</v>
      </c>
      <c r="K218" s="33" t="str">
        <f>IF(ISNA(MATCH($H218,'Classificação Outros'!$G$2:$G$19,0)),"não","sim")</f>
        <v>não</v>
      </c>
      <c r="L218" s="53" t="str">
        <f>IF(K218="sim",LOOKUP($H218,'Classificação Outros'!$G$2:$G$19,'Classificação Outros'!$H$2:$H$19),"-")</f>
        <v>-</v>
      </c>
      <c r="M218" s="33" t="str">
        <f>IF(ISNA(MATCH($H218,'Classificação Diagnóstico'!$G$2:$G$45,0)),"não","sim")</f>
        <v>não</v>
      </c>
      <c r="N218" s="53" t="str">
        <f>IF(M218="sim",LOOKUP($H218,'Classificação Diagnóstico'!$G$2:$G$45,'Classificação Diagnóstico'!$H$2:$H$45),"-")</f>
        <v>-</v>
      </c>
      <c r="O218" s="54" t="str">
        <f t="shared" si="13"/>
        <v>não</v>
      </c>
      <c r="P218" s="54" t="str">
        <f t="shared" si="14"/>
        <v>-</v>
      </c>
      <c r="Q218" s="53" t="str">
        <f t="shared" si="15"/>
        <v>-</v>
      </c>
    </row>
    <row r="219" spans="1:17" x14ac:dyDescent="0.25">
      <c r="A219" s="46">
        <v>12</v>
      </c>
      <c r="B219" s="46" t="s">
        <v>490</v>
      </c>
      <c r="C219" s="6">
        <v>4</v>
      </c>
      <c r="D219" s="7" t="s">
        <v>203</v>
      </c>
      <c r="E219" s="7" t="s">
        <v>204</v>
      </c>
      <c r="F219" s="12">
        <v>3</v>
      </c>
      <c r="G219" s="8" t="s">
        <v>423</v>
      </c>
      <c r="H219" s="2" t="str">
        <f t="shared" si="12"/>
        <v>12.04.03</v>
      </c>
      <c r="I219" s="33" t="str">
        <f>IF(ISNA(MATCH($H219,'Classificação PRISB'!$G$2:$G$51,0)),"não","sim")</f>
        <v>não</v>
      </c>
      <c r="J219" s="53" t="str">
        <f>IF(I219="sim",LOOKUP($H219,'Classificação PRISB'!$G$2:$G$51,'Classificação PRISB'!$H$2:$H$51),"-")</f>
        <v>-</v>
      </c>
      <c r="K219" s="33" t="str">
        <f>IF(ISNA(MATCH($H219,'Classificação Outros'!$G$2:$G$19,0)),"não","sim")</f>
        <v>não</v>
      </c>
      <c r="L219" s="53" t="str">
        <f>IF(K219="sim",LOOKUP($H219,'Classificação Outros'!$G$2:$G$19,'Classificação Outros'!$H$2:$H$19),"-")</f>
        <v>-</v>
      </c>
      <c r="M219" s="33" t="str">
        <f>IF(ISNA(MATCH($H219,'Classificação Diagnóstico'!$G$2:$G$45,0)),"não","sim")</f>
        <v>não</v>
      </c>
      <c r="N219" s="53" t="str">
        <f>IF(M219="sim",LOOKUP($H219,'Classificação Diagnóstico'!$G$2:$G$45,'Classificação Diagnóstico'!$H$2:$H$45),"-")</f>
        <v>-</v>
      </c>
      <c r="O219" s="54" t="str">
        <f t="shared" si="13"/>
        <v>não</v>
      </c>
      <c r="P219" s="54" t="str">
        <f t="shared" si="14"/>
        <v>-</v>
      </c>
      <c r="Q219" s="53" t="str">
        <f t="shared" si="15"/>
        <v>-</v>
      </c>
    </row>
    <row r="220" spans="1:17" x14ac:dyDescent="0.25">
      <c r="A220" s="46">
        <v>12</v>
      </c>
      <c r="B220" s="46" t="s">
        <v>490</v>
      </c>
      <c r="C220" s="6">
        <v>4</v>
      </c>
      <c r="D220" s="7" t="s">
        <v>203</v>
      </c>
      <c r="E220" s="7" t="s">
        <v>204</v>
      </c>
      <c r="F220" s="12">
        <v>4</v>
      </c>
      <c r="G220" s="8" t="s">
        <v>424</v>
      </c>
      <c r="H220" s="2" t="str">
        <f t="shared" si="12"/>
        <v>12.04.04</v>
      </c>
      <c r="I220" s="33" t="str">
        <f>IF(ISNA(MATCH($H220,'Classificação PRISB'!$G$2:$G$51,0)),"não","sim")</f>
        <v>não</v>
      </c>
      <c r="J220" s="53" t="str">
        <f>IF(I220="sim",LOOKUP($H220,'Classificação PRISB'!$G$2:$G$51,'Classificação PRISB'!$H$2:$H$51),"-")</f>
        <v>-</v>
      </c>
      <c r="K220" s="33" t="str">
        <f>IF(ISNA(MATCH($H220,'Classificação Outros'!$G$2:$G$19,0)),"não","sim")</f>
        <v>não</v>
      </c>
      <c r="L220" s="53" t="str">
        <f>IF(K220="sim",LOOKUP($H220,'Classificação Outros'!$G$2:$G$19,'Classificação Outros'!$H$2:$H$19),"-")</f>
        <v>-</v>
      </c>
      <c r="M220" s="33" t="str">
        <f>IF(ISNA(MATCH($H220,'Classificação Diagnóstico'!$G$2:$G$45,0)),"não","sim")</f>
        <v>não</v>
      </c>
      <c r="N220" s="53" t="str">
        <f>IF(M220="sim",LOOKUP($H220,'Classificação Diagnóstico'!$G$2:$G$45,'Classificação Diagnóstico'!$H$2:$H$45),"-")</f>
        <v>-</v>
      </c>
      <c r="O220" s="54" t="str">
        <f t="shared" si="13"/>
        <v>não</v>
      </c>
      <c r="P220" s="54" t="str">
        <f t="shared" si="14"/>
        <v>-</v>
      </c>
      <c r="Q220" s="53" t="str">
        <f t="shared" si="15"/>
        <v>-</v>
      </c>
    </row>
    <row r="221" spans="1:17" x14ac:dyDescent="0.25">
      <c r="A221" s="46">
        <v>12</v>
      </c>
      <c r="B221" s="46" t="s">
        <v>490</v>
      </c>
      <c r="C221" s="6">
        <v>5</v>
      </c>
      <c r="D221" s="12" t="s">
        <v>205</v>
      </c>
      <c r="E221" s="12" t="s">
        <v>206</v>
      </c>
      <c r="F221" s="7">
        <v>1</v>
      </c>
      <c r="G221" s="8" t="s">
        <v>425</v>
      </c>
      <c r="H221" s="2" t="str">
        <f t="shared" si="12"/>
        <v>12.05.01</v>
      </c>
      <c r="I221" s="33" t="str">
        <f>IF(ISNA(MATCH($H221,'Classificação PRISB'!$G$2:$G$51,0)),"não","sim")</f>
        <v>não</v>
      </c>
      <c r="J221" s="53" t="str">
        <f>IF(I221="sim",LOOKUP($H221,'Classificação PRISB'!$G$2:$G$51,'Classificação PRISB'!$H$2:$H$51),"-")</f>
        <v>-</v>
      </c>
      <c r="K221" s="33" t="str">
        <f>IF(ISNA(MATCH($H221,'Classificação Outros'!$G$2:$G$19,0)),"não","sim")</f>
        <v>não</v>
      </c>
      <c r="L221" s="53" t="str">
        <f>IF(K221="sim",LOOKUP($H221,'Classificação Outros'!$G$2:$G$19,'Classificação Outros'!$H$2:$H$19),"-")</f>
        <v>-</v>
      </c>
      <c r="M221" s="33" t="str">
        <f>IF(ISNA(MATCH($H221,'Classificação Diagnóstico'!$G$2:$G$45,0)),"não","sim")</f>
        <v>não</v>
      </c>
      <c r="N221" s="53" t="str">
        <f>IF(M221="sim",LOOKUP($H221,'Classificação Diagnóstico'!$G$2:$G$45,'Classificação Diagnóstico'!$H$2:$H$45),"-")</f>
        <v>-</v>
      </c>
      <c r="O221" s="54" t="str">
        <f t="shared" si="13"/>
        <v>não</v>
      </c>
      <c r="P221" s="54" t="str">
        <f t="shared" si="14"/>
        <v>-</v>
      </c>
      <c r="Q221" s="53" t="str">
        <f t="shared" si="15"/>
        <v>-</v>
      </c>
    </row>
    <row r="222" spans="1:17" x14ac:dyDescent="0.25">
      <c r="A222" s="46">
        <v>12</v>
      </c>
      <c r="B222" s="46" t="s">
        <v>490</v>
      </c>
      <c r="C222" s="6">
        <v>6</v>
      </c>
      <c r="D222" s="12" t="s">
        <v>207</v>
      </c>
      <c r="E222" s="12" t="s">
        <v>208</v>
      </c>
      <c r="F222" s="7">
        <v>1</v>
      </c>
      <c r="G222" s="8" t="s">
        <v>426</v>
      </c>
      <c r="H222" s="2" t="str">
        <f t="shared" si="12"/>
        <v>12.06.01</v>
      </c>
      <c r="I222" s="33" t="str">
        <f>IF(ISNA(MATCH($H222,'Classificação PRISB'!$G$2:$G$51,0)),"não","sim")</f>
        <v>não</v>
      </c>
      <c r="J222" s="53" t="str">
        <f>IF(I222="sim",LOOKUP($H222,'Classificação PRISB'!$G$2:$G$51,'Classificação PRISB'!$H$2:$H$51),"-")</f>
        <v>-</v>
      </c>
      <c r="K222" s="33" t="str">
        <f>IF(ISNA(MATCH($H222,'Classificação Outros'!$G$2:$G$19,0)),"não","sim")</f>
        <v>não</v>
      </c>
      <c r="L222" s="53" t="str">
        <f>IF(K222="sim",LOOKUP($H222,'Classificação Outros'!$G$2:$G$19,'Classificação Outros'!$H$2:$H$19),"-")</f>
        <v>-</v>
      </c>
      <c r="M222" s="33" t="str">
        <f>IF(ISNA(MATCH($H222,'Classificação Diagnóstico'!$G$2:$G$45,0)),"não","sim")</f>
        <v>não</v>
      </c>
      <c r="N222" s="53" t="str">
        <f>IF(M222="sim",LOOKUP($H222,'Classificação Diagnóstico'!$G$2:$G$45,'Classificação Diagnóstico'!$H$2:$H$45),"-")</f>
        <v>-</v>
      </c>
      <c r="O222" s="54" t="str">
        <f t="shared" si="13"/>
        <v>não</v>
      </c>
      <c r="P222" s="54" t="str">
        <f t="shared" si="14"/>
        <v>-</v>
      </c>
      <c r="Q222" s="53" t="str">
        <f t="shared" si="15"/>
        <v>-</v>
      </c>
    </row>
    <row r="223" spans="1:17" x14ac:dyDescent="0.25">
      <c r="A223" s="46">
        <v>12</v>
      </c>
      <c r="B223" s="46" t="s">
        <v>490</v>
      </c>
      <c r="C223" s="6">
        <v>7</v>
      </c>
      <c r="D223" s="7" t="s">
        <v>209</v>
      </c>
      <c r="E223" s="7" t="s">
        <v>210</v>
      </c>
      <c r="F223" s="7">
        <v>1</v>
      </c>
      <c r="G223" s="8" t="s">
        <v>427</v>
      </c>
      <c r="H223" s="2" t="str">
        <f t="shared" si="12"/>
        <v>12.07.01</v>
      </c>
      <c r="I223" s="33" t="str">
        <f>IF(ISNA(MATCH($H223,'Classificação PRISB'!$G$2:$G$51,0)),"não","sim")</f>
        <v>não</v>
      </c>
      <c r="J223" s="53" t="str">
        <f>IF(I223="sim",LOOKUP($H223,'Classificação PRISB'!$G$2:$G$51,'Classificação PRISB'!$H$2:$H$51),"-")</f>
        <v>-</v>
      </c>
      <c r="K223" s="33" t="str">
        <f>IF(ISNA(MATCH($H223,'Classificação Outros'!$G$2:$G$19,0)),"não","sim")</f>
        <v>não</v>
      </c>
      <c r="L223" s="53" t="str">
        <f>IF(K223="sim",LOOKUP($H223,'Classificação Outros'!$G$2:$G$19,'Classificação Outros'!$H$2:$H$19),"-")</f>
        <v>-</v>
      </c>
      <c r="M223" s="33" t="str">
        <f>IF(ISNA(MATCH($H223,'Classificação Diagnóstico'!$G$2:$G$45,0)),"não","sim")</f>
        <v>não</v>
      </c>
      <c r="N223" s="53" t="str">
        <f>IF(M223="sim",LOOKUP($H223,'Classificação Diagnóstico'!$G$2:$G$45,'Classificação Diagnóstico'!$H$2:$H$45),"-")</f>
        <v>-</v>
      </c>
      <c r="O223" s="54" t="str">
        <f t="shared" si="13"/>
        <v>não</v>
      </c>
      <c r="P223" s="54" t="str">
        <f t="shared" si="14"/>
        <v>-</v>
      </c>
      <c r="Q223" s="53" t="str">
        <f t="shared" si="15"/>
        <v>-</v>
      </c>
    </row>
    <row r="224" spans="1:17" x14ac:dyDescent="0.25">
      <c r="A224" s="46">
        <v>12</v>
      </c>
      <c r="B224" s="46" t="s">
        <v>490</v>
      </c>
      <c r="C224" s="6">
        <v>8</v>
      </c>
      <c r="D224" s="7" t="s">
        <v>211</v>
      </c>
      <c r="E224" s="7" t="s">
        <v>212</v>
      </c>
      <c r="F224" s="7">
        <v>1</v>
      </c>
      <c r="G224" s="8" t="s">
        <v>471</v>
      </c>
      <c r="H224" s="2" t="str">
        <f t="shared" si="12"/>
        <v>12.08.01</v>
      </c>
      <c r="I224" s="33" t="str">
        <f>IF(ISNA(MATCH($H224,'Classificação PRISB'!$G$2:$G$51,0)),"não","sim")</f>
        <v>não</v>
      </c>
      <c r="J224" s="53" t="str">
        <f>IF(I224="sim",LOOKUP($H224,'Classificação PRISB'!$G$2:$G$51,'Classificação PRISB'!$H$2:$H$51),"-")</f>
        <v>-</v>
      </c>
      <c r="K224" s="33" t="str">
        <f>IF(ISNA(MATCH($H224,'Classificação Outros'!$G$2:$G$19,0)),"não","sim")</f>
        <v>não</v>
      </c>
      <c r="L224" s="53" t="str">
        <f>IF(K224="sim",LOOKUP($H224,'Classificação Outros'!$G$2:$G$19,'Classificação Outros'!$H$2:$H$19),"-")</f>
        <v>-</v>
      </c>
      <c r="M224" s="33" t="str">
        <f>IF(ISNA(MATCH($H224,'Classificação Diagnóstico'!$G$2:$G$45,0)),"não","sim")</f>
        <v>não</v>
      </c>
      <c r="N224" s="53" t="str">
        <f>IF(M224="sim",LOOKUP($H224,'Classificação Diagnóstico'!$G$2:$G$45,'Classificação Diagnóstico'!$H$2:$H$45),"-")</f>
        <v>-</v>
      </c>
      <c r="O224" s="54" t="str">
        <f t="shared" si="13"/>
        <v>não</v>
      </c>
      <c r="P224" s="54" t="str">
        <f t="shared" si="14"/>
        <v>-</v>
      </c>
      <c r="Q224" s="53" t="str">
        <f t="shared" si="15"/>
        <v>-</v>
      </c>
    </row>
    <row r="225" spans="1:17" x14ac:dyDescent="0.25">
      <c r="A225" s="46">
        <v>12</v>
      </c>
      <c r="B225" s="46" t="s">
        <v>490</v>
      </c>
      <c r="C225" s="6">
        <v>9</v>
      </c>
      <c r="D225" s="7" t="s">
        <v>213</v>
      </c>
      <c r="E225" s="7" t="s">
        <v>214</v>
      </c>
      <c r="F225" s="7">
        <v>1</v>
      </c>
      <c r="G225" s="8" t="s">
        <v>428</v>
      </c>
      <c r="H225" s="2" t="str">
        <f t="shared" si="12"/>
        <v>12.09.01</v>
      </c>
      <c r="I225" s="33" t="str">
        <f>IF(ISNA(MATCH($H225,'Classificação PRISB'!$G$2:$G$51,0)),"não","sim")</f>
        <v>não</v>
      </c>
      <c r="J225" s="53" t="str">
        <f>IF(I225="sim",LOOKUP($H225,'Classificação PRISB'!$G$2:$G$51,'Classificação PRISB'!$H$2:$H$51),"-")</f>
        <v>-</v>
      </c>
      <c r="K225" s="33" t="str">
        <f>IF(ISNA(MATCH($H225,'Classificação Outros'!$G$2:$G$19,0)),"não","sim")</f>
        <v>não</v>
      </c>
      <c r="L225" s="53" t="str">
        <f>IF(K225="sim",LOOKUP($H225,'Classificação Outros'!$G$2:$G$19,'Classificação Outros'!$H$2:$H$19),"-")</f>
        <v>-</v>
      </c>
      <c r="M225" s="33" t="str">
        <f>IF(ISNA(MATCH($H225,'Classificação Diagnóstico'!$G$2:$G$45,0)),"não","sim")</f>
        <v>não</v>
      </c>
      <c r="N225" s="53" t="str">
        <f>IF(M225="sim",LOOKUP($H225,'Classificação Diagnóstico'!$G$2:$G$45,'Classificação Diagnóstico'!$H$2:$H$45),"-")</f>
        <v>-</v>
      </c>
      <c r="O225" s="54" t="str">
        <f t="shared" si="13"/>
        <v>não</v>
      </c>
      <c r="P225" s="54" t="str">
        <f t="shared" si="14"/>
        <v>-</v>
      </c>
      <c r="Q225" s="53" t="str">
        <f t="shared" si="15"/>
        <v>-</v>
      </c>
    </row>
    <row r="226" spans="1:17" x14ac:dyDescent="0.25">
      <c r="A226" s="46">
        <v>12</v>
      </c>
      <c r="B226" s="46" t="s">
        <v>490</v>
      </c>
      <c r="C226" s="6">
        <v>10</v>
      </c>
      <c r="D226" s="7" t="s">
        <v>215</v>
      </c>
      <c r="E226" s="7" t="s">
        <v>216</v>
      </c>
      <c r="F226" s="7">
        <v>1</v>
      </c>
      <c r="G226" s="8" t="s">
        <v>472</v>
      </c>
      <c r="H226" s="2" t="str">
        <f t="shared" si="12"/>
        <v>12.10.01</v>
      </c>
      <c r="I226" s="33" t="str">
        <f>IF(ISNA(MATCH($H226,'Classificação PRISB'!$G$2:$G$51,0)),"não","sim")</f>
        <v>não</v>
      </c>
      <c r="J226" s="53" t="str">
        <f>IF(I226="sim",LOOKUP($H226,'Classificação PRISB'!$G$2:$G$51,'Classificação PRISB'!$H$2:$H$51),"-")</f>
        <v>-</v>
      </c>
      <c r="K226" s="33" t="str">
        <f>IF(ISNA(MATCH($H226,'Classificação Outros'!$G$2:$G$19,0)),"não","sim")</f>
        <v>não</v>
      </c>
      <c r="L226" s="53" t="str">
        <f>IF(K226="sim",LOOKUP($H226,'Classificação Outros'!$G$2:$G$19,'Classificação Outros'!$H$2:$H$19),"-")</f>
        <v>-</v>
      </c>
      <c r="M226" s="33" t="str">
        <f>IF(ISNA(MATCH($H226,'Classificação Diagnóstico'!$G$2:$G$45,0)),"não","sim")</f>
        <v>não</v>
      </c>
      <c r="N226" s="53" t="str">
        <f>IF(M226="sim",LOOKUP($H226,'Classificação Diagnóstico'!$G$2:$G$45,'Classificação Diagnóstico'!$H$2:$H$45),"-")</f>
        <v>-</v>
      </c>
      <c r="O226" s="54" t="str">
        <f t="shared" si="13"/>
        <v>não</v>
      </c>
      <c r="P226" s="54" t="str">
        <f t="shared" si="14"/>
        <v>-</v>
      </c>
      <c r="Q226" s="53" t="str">
        <f t="shared" si="15"/>
        <v>-</v>
      </c>
    </row>
    <row r="227" spans="1:17" x14ac:dyDescent="0.25">
      <c r="A227" s="46">
        <v>12</v>
      </c>
      <c r="B227" s="46" t="s">
        <v>490</v>
      </c>
      <c r="C227" s="6">
        <v>11</v>
      </c>
      <c r="D227" s="7" t="s">
        <v>217</v>
      </c>
      <c r="E227" s="12" t="s">
        <v>429</v>
      </c>
      <c r="F227" s="7">
        <v>1</v>
      </c>
      <c r="G227" s="8" t="s">
        <v>430</v>
      </c>
      <c r="H227" s="2" t="str">
        <f t="shared" si="12"/>
        <v>12.11.01</v>
      </c>
      <c r="I227" s="33" t="str">
        <f>IF(ISNA(MATCH($H227,'Classificação PRISB'!$G$2:$G$51,0)),"não","sim")</f>
        <v>não</v>
      </c>
      <c r="J227" s="53" t="str">
        <f>IF(I227="sim",LOOKUP($H227,'Classificação PRISB'!$G$2:$G$51,'Classificação PRISB'!$H$2:$H$51),"-")</f>
        <v>-</v>
      </c>
      <c r="K227" s="33" t="str">
        <f>IF(ISNA(MATCH($H227,'Classificação Outros'!$G$2:$G$19,0)),"não","sim")</f>
        <v>não</v>
      </c>
      <c r="L227" s="53" t="str">
        <f>IF(K227="sim",LOOKUP($H227,'Classificação Outros'!$G$2:$G$19,'Classificação Outros'!$H$2:$H$19),"-")</f>
        <v>-</v>
      </c>
      <c r="M227" s="33" t="str">
        <f>IF(ISNA(MATCH($H227,'Classificação Diagnóstico'!$G$2:$G$45,0)),"não","sim")</f>
        <v>não</v>
      </c>
      <c r="N227" s="53" t="str">
        <f>IF(M227="sim",LOOKUP($H227,'Classificação Diagnóstico'!$G$2:$G$45,'Classificação Diagnóstico'!$H$2:$H$45),"-")</f>
        <v>-</v>
      </c>
      <c r="O227" s="54" t="str">
        <f t="shared" si="13"/>
        <v>não</v>
      </c>
      <c r="P227" s="54" t="str">
        <f t="shared" si="14"/>
        <v>-</v>
      </c>
      <c r="Q227" s="53" t="str">
        <f t="shared" si="15"/>
        <v>-</v>
      </c>
    </row>
  </sheetData>
  <sortState ref="A2:T1190">
    <sortCondition ref="A2:A1190"/>
    <sortCondition ref="C2:C1190"/>
    <sortCondition ref="F2:F1190"/>
  </sortState>
  <pageMargins left="0.511811024" right="0.511811024" top="0.78740157499999996" bottom="0.78740157499999996" header="0.31496062000000002" footer="0.31496062000000002"/>
  <pageSetup paperSize="9" orientation="portrait" horizontalDpi="360" verticalDpi="36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7"/>
  <sheetViews>
    <sheetView topLeftCell="F1" workbookViewId="0">
      <selection activeCell="G2" sqref="G2"/>
    </sheetView>
  </sheetViews>
  <sheetFormatPr defaultColWidth="8.85546875" defaultRowHeight="15" x14ac:dyDescent="0.25"/>
  <cols>
    <col min="1" max="1" width="11.28515625" style="33" bestFit="1" customWidth="1"/>
    <col min="2" max="2" width="32.42578125" style="33" bestFit="1" customWidth="1"/>
    <col min="3" max="3" width="8.140625" style="33" bestFit="1" customWidth="1"/>
    <col min="4" max="4" width="19.28515625" style="33" bestFit="1" customWidth="1"/>
    <col min="5" max="5" width="150.7109375" style="33" bestFit="1" customWidth="1"/>
    <col min="6" max="6" width="6.28515625" style="33" bestFit="1" customWidth="1"/>
    <col min="7" max="7" width="158.140625" style="33" bestFit="1" customWidth="1"/>
    <col min="8" max="8" width="25.28515625" style="33" bestFit="1" customWidth="1"/>
    <col min="9" max="9" width="18.28515625" style="33" customWidth="1"/>
    <col min="10" max="10" width="19.42578125" style="33" bestFit="1" customWidth="1"/>
    <col min="11" max="16384" width="8.85546875" style="33"/>
  </cols>
  <sheetData>
    <row r="1" spans="1:10" s="55" customFormat="1" x14ac:dyDescent="0.25">
      <c r="A1" s="30" t="s">
        <v>438</v>
      </c>
      <c r="B1" s="30" t="s">
        <v>439</v>
      </c>
      <c r="C1" s="30" t="s">
        <v>440</v>
      </c>
      <c r="D1" s="30" t="s">
        <v>474</v>
      </c>
      <c r="E1" s="31" t="s">
        <v>473</v>
      </c>
      <c r="F1" s="31" t="s">
        <v>477</v>
      </c>
      <c r="G1" s="31" t="s">
        <v>491</v>
      </c>
      <c r="H1" s="30" t="s">
        <v>478</v>
      </c>
      <c r="I1" s="56" t="s">
        <v>729</v>
      </c>
      <c r="J1" s="55" t="s">
        <v>499</v>
      </c>
    </row>
    <row r="2" spans="1:10" x14ac:dyDescent="0.25">
      <c r="A2" s="46">
        <v>1</v>
      </c>
      <c r="B2" s="46" t="s">
        <v>479</v>
      </c>
      <c r="C2" s="6">
        <v>2</v>
      </c>
      <c r="D2" s="7" t="s">
        <v>32</v>
      </c>
      <c r="E2" s="7" t="s">
        <v>51</v>
      </c>
      <c r="F2" s="7">
        <v>1</v>
      </c>
      <c r="G2" s="8" t="s">
        <v>221</v>
      </c>
      <c r="H2" s="2" t="s">
        <v>504</v>
      </c>
      <c r="I2" s="54" t="s">
        <v>505</v>
      </c>
      <c r="J2" s="53">
        <v>0.52153391321550424</v>
      </c>
    </row>
    <row r="3" spans="1:10" x14ac:dyDescent="0.25">
      <c r="A3" s="46">
        <v>1</v>
      </c>
      <c r="B3" s="46" t="s">
        <v>479</v>
      </c>
      <c r="C3" s="6">
        <v>2</v>
      </c>
      <c r="D3" s="7" t="s">
        <v>32</v>
      </c>
      <c r="E3" s="7" t="s">
        <v>51</v>
      </c>
      <c r="F3" s="12">
        <v>2</v>
      </c>
      <c r="G3" s="8" t="s">
        <v>222</v>
      </c>
      <c r="H3" s="2" t="s">
        <v>506</v>
      </c>
      <c r="I3" s="54" t="s">
        <v>505</v>
      </c>
      <c r="J3" s="53">
        <v>0.52153391321550424</v>
      </c>
    </row>
    <row r="4" spans="1:10" x14ac:dyDescent="0.25">
      <c r="A4" s="46">
        <v>1</v>
      </c>
      <c r="B4" s="46" t="s">
        <v>479</v>
      </c>
      <c r="C4" s="6">
        <v>2</v>
      </c>
      <c r="D4" s="7" t="s">
        <v>32</v>
      </c>
      <c r="E4" s="7" t="s">
        <v>51</v>
      </c>
      <c r="F4" s="12">
        <v>3</v>
      </c>
      <c r="G4" s="8" t="s">
        <v>223</v>
      </c>
      <c r="H4" s="2" t="s">
        <v>507</v>
      </c>
      <c r="I4" s="54" t="s">
        <v>505</v>
      </c>
      <c r="J4" s="53">
        <v>1</v>
      </c>
    </row>
    <row r="5" spans="1:10" x14ac:dyDescent="0.25">
      <c r="A5" s="46">
        <v>1</v>
      </c>
      <c r="B5" s="46" t="s">
        <v>479</v>
      </c>
      <c r="C5" s="6">
        <v>2</v>
      </c>
      <c r="D5" s="7" t="s">
        <v>32</v>
      </c>
      <c r="E5" s="7" t="s">
        <v>51</v>
      </c>
      <c r="F5" s="12">
        <v>4</v>
      </c>
      <c r="G5" s="8" t="s">
        <v>224</v>
      </c>
      <c r="H5" s="2" t="s">
        <v>508</v>
      </c>
      <c r="I5" s="54" t="s">
        <v>505</v>
      </c>
      <c r="J5" s="53">
        <v>0.34201482560101243</v>
      </c>
    </row>
    <row r="6" spans="1:10" x14ac:dyDescent="0.25">
      <c r="A6" s="46">
        <v>1</v>
      </c>
      <c r="B6" s="46" t="s">
        <v>479</v>
      </c>
      <c r="C6" s="6">
        <v>3</v>
      </c>
      <c r="D6" s="7" t="s">
        <v>31</v>
      </c>
      <c r="E6" s="7" t="s">
        <v>225</v>
      </c>
      <c r="F6" s="7">
        <v>1</v>
      </c>
      <c r="G6" s="8" t="s">
        <v>226</v>
      </c>
      <c r="H6" s="2" t="s">
        <v>509</v>
      </c>
      <c r="I6" s="54" t="s">
        <v>505</v>
      </c>
      <c r="J6" s="53">
        <v>0.34201482560101243</v>
      </c>
    </row>
    <row r="7" spans="1:10" x14ac:dyDescent="0.25">
      <c r="A7" s="46">
        <v>1</v>
      </c>
      <c r="B7" s="46" t="s">
        <v>479</v>
      </c>
      <c r="C7" s="6">
        <v>3</v>
      </c>
      <c r="D7" s="7" t="s">
        <v>31</v>
      </c>
      <c r="E7" s="7" t="s">
        <v>225</v>
      </c>
      <c r="F7" s="12">
        <v>3</v>
      </c>
      <c r="G7" s="8" t="s">
        <v>228</v>
      </c>
      <c r="H7" s="2" t="s">
        <v>511</v>
      </c>
      <c r="I7" s="54" t="s">
        <v>505</v>
      </c>
      <c r="J7" s="53">
        <v>0.25546126264589897</v>
      </c>
    </row>
    <row r="8" spans="1:10" x14ac:dyDescent="0.25">
      <c r="A8" s="46">
        <v>1</v>
      </c>
      <c r="B8" s="46" t="s">
        <v>479</v>
      </c>
      <c r="C8" s="6">
        <v>3</v>
      </c>
      <c r="D8" s="7" t="s">
        <v>31</v>
      </c>
      <c r="E8" s="7" t="s">
        <v>225</v>
      </c>
      <c r="F8" s="12">
        <v>4</v>
      </c>
      <c r="G8" s="10" t="s">
        <v>229</v>
      </c>
      <c r="H8" s="2" t="s">
        <v>512</v>
      </c>
      <c r="I8" s="54" t="s">
        <v>505</v>
      </c>
      <c r="J8" s="53">
        <v>0.48008558589121347</v>
      </c>
    </row>
    <row r="9" spans="1:10" x14ac:dyDescent="0.25">
      <c r="A9" s="46">
        <v>1</v>
      </c>
      <c r="B9" s="46" t="s">
        <v>479</v>
      </c>
      <c r="C9" s="6">
        <v>4</v>
      </c>
      <c r="D9" s="7" t="s">
        <v>30</v>
      </c>
      <c r="E9" s="7" t="s">
        <v>52</v>
      </c>
      <c r="F9" s="7">
        <v>1</v>
      </c>
      <c r="G9" s="8" t="s">
        <v>230</v>
      </c>
      <c r="H9" s="2" t="s">
        <v>513</v>
      </c>
      <c r="I9" s="54" t="s">
        <v>505</v>
      </c>
      <c r="J9" s="53">
        <v>0.36740132913543971</v>
      </c>
    </row>
    <row r="10" spans="1:10" x14ac:dyDescent="0.25">
      <c r="A10" s="46">
        <v>1</v>
      </c>
      <c r="B10" s="46" t="s">
        <v>479</v>
      </c>
      <c r="C10" s="6">
        <v>4</v>
      </c>
      <c r="D10" s="7" t="s">
        <v>30</v>
      </c>
      <c r="E10" s="7" t="s">
        <v>52</v>
      </c>
      <c r="F10" s="12">
        <v>3</v>
      </c>
      <c r="G10" s="8" t="s">
        <v>232</v>
      </c>
      <c r="H10" s="2" t="s">
        <v>515</v>
      </c>
      <c r="I10" s="54" t="s">
        <v>505</v>
      </c>
      <c r="J10" s="53">
        <v>0</v>
      </c>
    </row>
    <row r="11" spans="1:10" x14ac:dyDescent="0.25">
      <c r="A11" s="46">
        <v>1</v>
      </c>
      <c r="B11" s="46" t="s">
        <v>479</v>
      </c>
      <c r="C11" s="6">
        <v>5</v>
      </c>
      <c r="D11" s="7" t="s">
        <v>29</v>
      </c>
      <c r="E11" s="7" t="s">
        <v>53</v>
      </c>
      <c r="F11" s="7">
        <v>1</v>
      </c>
      <c r="G11" s="8" t="s">
        <v>233</v>
      </c>
      <c r="H11" s="2" t="s">
        <v>516</v>
      </c>
      <c r="I11" s="54" t="s">
        <v>505</v>
      </c>
      <c r="J11" s="53">
        <v>0</v>
      </c>
    </row>
    <row r="12" spans="1:10" x14ac:dyDescent="0.25">
      <c r="A12" s="46">
        <v>1</v>
      </c>
      <c r="B12" s="46" t="s">
        <v>479</v>
      </c>
      <c r="C12" s="6">
        <v>5</v>
      </c>
      <c r="D12" s="7" t="s">
        <v>29</v>
      </c>
      <c r="E12" s="7" t="s">
        <v>53</v>
      </c>
      <c r="F12" s="12">
        <v>2</v>
      </c>
      <c r="G12" s="8" t="s">
        <v>234</v>
      </c>
      <c r="H12" s="2" t="s">
        <v>517</v>
      </c>
      <c r="I12" s="54" t="s">
        <v>505</v>
      </c>
      <c r="J12" s="53">
        <v>0.35410200294660388</v>
      </c>
    </row>
    <row r="13" spans="1:10" x14ac:dyDescent="0.25">
      <c r="A13" s="46">
        <v>1</v>
      </c>
      <c r="B13" s="46" t="s">
        <v>479</v>
      </c>
      <c r="C13" s="6">
        <v>6</v>
      </c>
      <c r="D13" s="7" t="s">
        <v>28</v>
      </c>
      <c r="E13" s="7" t="s">
        <v>54</v>
      </c>
      <c r="F13" s="12">
        <v>4</v>
      </c>
      <c r="G13" s="8" t="s">
        <v>240</v>
      </c>
      <c r="H13" s="2" t="s">
        <v>523</v>
      </c>
      <c r="I13" s="54" t="s">
        <v>505</v>
      </c>
      <c r="J13" s="53">
        <v>0.1094184887530142</v>
      </c>
    </row>
    <row r="14" spans="1:10" x14ac:dyDescent="0.25">
      <c r="A14" s="46">
        <v>1</v>
      </c>
      <c r="B14" s="46" t="s">
        <v>479</v>
      </c>
      <c r="C14" s="6">
        <v>7</v>
      </c>
      <c r="D14" s="7" t="s">
        <v>27</v>
      </c>
      <c r="E14" s="7" t="s">
        <v>55</v>
      </c>
      <c r="F14" s="12">
        <v>2</v>
      </c>
      <c r="G14" s="8" t="s">
        <v>242</v>
      </c>
      <c r="H14" s="2" t="s">
        <v>525</v>
      </c>
      <c r="I14" s="54" t="s">
        <v>505</v>
      </c>
      <c r="J14" s="53">
        <v>0.2188369775060284</v>
      </c>
    </row>
    <row r="15" spans="1:10" x14ac:dyDescent="0.25">
      <c r="A15" s="6">
        <v>1</v>
      </c>
      <c r="B15" s="6" t="s">
        <v>479</v>
      </c>
      <c r="C15" s="6">
        <v>8</v>
      </c>
      <c r="D15" s="7" t="s">
        <v>26</v>
      </c>
      <c r="E15" s="7" t="s">
        <v>57</v>
      </c>
      <c r="F15" s="7">
        <v>1</v>
      </c>
      <c r="G15" s="8" t="s">
        <v>243</v>
      </c>
      <c r="H15" s="2" t="s">
        <v>526</v>
      </c>
      <c r="I15" s="54" t="s">
        <v>505</v>
      </c>
      <c r="J15" s="53">
        <v>0.2293305688452387</v>
      </c>
    </row>
    <row r="16" spans="1:10" x14ac:dyDescent="0.25">
      <c r="A16" s="6">
        <v>1</v>
      </c>
      <c r="B16" s="6" t="s">
        <v>479</v>
      </c>
      <c r="C16" s="6">
        <v>13</v>
      </c>
      <c r="D16" s="9" t="s">
        <v>64</v>
      </c>
      <c r="E16" s="9" t="s">
        <v>66</v>
      </c>
      <c r="F16" s="7">
        <v>1</v>
      </c>
      <c r="G16" s="10" t="s">
        <v>249</v>
      </c>
      <c r="H16" s="2" t="s">
        <v>532</v>
      </c>
      <c r="I16" s="54" t="s">
        <v>505</v>
      </c>
      <c r="J16" s="53">
        <v>0.52153391321550424</v>
      </c>
    </row>
    <row r="17" spans="1:10" x14ac:dyDescent="0.25">
      <c r="A17" s="6">
        <v>1</v>
      </c>
      <c r="B17" s="6" t="s">
        <v>479</v>
      </c>
      <c r="C17" s="6">
        <v>13</v>
      </c>
      <c r="D17" s="9" t="s">
        <v>64</v>
      </c>
      <c r="E17" s="9" t="s">
        <v>66</v>
      </c>
      <c r="F17" s="12">
        <v>2</v>
      </c>
      <c r="G17" s="10" t="s">
        <v>250</v>
      </c>
      <c r="H17" s="2" t="s">
        <v>533</v>
      </c>
      <c r="I17" s="54" t="s">
        <v>505</v>
      </c>
      <c r="J17" s="53">
        <v>0.52153391321550424</v>
      </c>
    </row>
    <row r="18" spans="1:10" x14ac:dyDescent="0.25">
      <c r="A18" s="6">
        <v>2</v>
      </c>
      <c r="B18" s="6" t="s">
        <v>480</v>
      </c>
      <c r="C18" s="6">
        <v>1</v>
      </c>
      <c r="D18" s="7" t="s">
        <v>25</v>
      </c>
      <c r="E18" s="7" t="s">
        <v>67</v>
      </c>
      <c r="F18" s="7">
        <v>1</v>
      </c>
      <c r="G18" s="8" t="s">
        <v>251</v>
      </c>
      <c r="H18" s="2" t="s">
        <v>534</v>
      </c>
      <c r="I18" s="54" t="s">
        <v>505</v>
      </c>
      <c r="J18" s="53">
        <v>0.2188369775060284</v>
      </c>
    </row>
    <row r="19" spans="1:10" x14ac:dyDescent="0.25">
      <c r="A19" s="6">
        <v>2</v>
      </c>
      <c r="B19" s="6" t="s">
        <v>480</v>
      </c>
      <c r="C19" s="6">
        <v>1</v>
      </c>
      <c r="D19" s="7" t="s">
        <v>25</v>
      </c>
      <c r="E19" s="7" t="s">
        <v>67</v>
      </c>
      <c r="F19" s="12">
        <v>2</v>
      </c>
      <c r="G19" s="8" t="s">
        <v>252</v>
      </c>
      <c r="H19" s="2" t="s">
        <v>535</v>
      </c>
      <c r="I19" s="54" t="s">
        <v>505</v>
      </c>
      <c r="J19" s="53">
        <v>0.26284219439156625</v>
      </c>
    </row>
    <row r="20" spans="1:10" x14ac:dyDescent="0.25">
      <c r="A20" s="6">
        <v>2</v>
      </c>
      <c r="B20" s="6" t="s">
        <v>480</v>
      </c>
      <c r="C20" s="6">
        <v>1</v>
      </c>
      <c r="D20" s="7" t="s">
        <v>25</v>
      </c>
      <c r="E20" s="7" t="s">
        <v>67</v>
      </c>
      <c r="F20" s="12">
        <v>3</v>
      </c>
      <c r="G20" s="20" t="s">
        <v>253</v>
      </c>
      <c r="H20" s="2" t="s">
        <v>536</v>
      </c>
      <c r="I20" s="54" t="s">
        <v>505</v>
      </c>
      <c r="J20" s="53">
        <v>0.2293305688452387</v>
      </c>
    </row>
    <row r="21" spans="1:10" x14ac:dyDescent="0.25">
      <c r="A21" s="6">
        <v>2</v>
      </c>
      <c r="B21" s="6" t="s">
        <v>480</v>
      </c>
      <c r="C21" s="6">
        <v>1</v>
      </c>
      <c r="D21" s="7" t="s">
        <v>25</v>
      </c>
      <c r="E21" s="7" t="s">
        <v>67</v>
      </c>
      <c r="F21" s="12">
        <v>4</v>
      </c>
      <c r="G21" s="36" t="s">
        <v>254</v>
      </c>
      <c r="H21" s="2" t="s">
        <v>537</v>
      </c>
      <c r="I21" s="54" t="s">
        <v>505</v>
      </c>
      <c r="J21" s="53">
        <v>0.20710614043530159</v>
      </c>
    </row>
    <row r="22" spans="1:10" x14ac:dyDescent="0.25">
      <c r="A22" s="6">
        <v>2</v>
      </c>
      <c r="B22" s="6" t="s">
        <v>480</v>
      </c>
      <c r="C22" s="6">
        <v>2</v>
      </c>
      <c r="D22" s="7" t="s">
        <v>42</v>
      </c>
      <c r="E22" s="7" t="s">
        <v>68</v>
      </c>
      <c r="F22" s="7">
        <v>1</v>
      </c>
      <c r="G22" s="8" t="s">
        <v>255</v>
      </c>
      <c r="H22" s="2" t="s">
        <v>538</v>
      </c>
      <c r="I22" s="54" t="s">
        <v>505</v>
      </c>
      <c r="J22" s="53">
        <v>0.52153391321550424</v>
      </c>
    </row>
    <row r="23" spans="1:10" x14ac:dyDescent="0.25">
      <c r="A23" s="6">
        <v>2</v>
      </c>
      <c r="B23" s="6" t="s">
        <v>480</v>
      </c>
      <c r="C23" s="6">
        <v>2</v>
      </c>
      <c r="D23" s="7" t="s">
        <v>42</v>
      </c>
      <c r="E23" s="7" t="s">
        <v>68</v>
      </c>
      <c r="F23" s="12">
        <v>2</v>
      </c>
      <c r="G23" s="8" t="s">
        <v>256</v>
      </c>
      <c r="H23" s="2" t="s">
        <v>539</v>
      </c>
      <c r="I23" s="54" t="s">
        <v>505</v>
      </c>
      <c r="J23" s="53">
        <v>0.52153391321550424</v>
      </c>
    </row>
    <row r="24" spans="1:10" x14ac:dyDescent="0.25">
      <c r="A24" s="6">
        <v>2</v>
      </c>
      <c r="B24" s="6" t="s">
        <v>480</v>
      </c>
      <c r="C24" s="6">
        <v>2</v>
      </c>
      <c r="D24" s="7" t="s">
        <v>42</v>
      </c>
      <c r="E24" s="7" t="s">
        <v>68</v>
      </c>
      <c r="F24" s="12">
        <v>3</v>
      </c>
      <c r="G24" s="8" t="s">
        <v>257</v>
      </c>
      <c r="H24" s="2" t="s">
        <v>540</v>
      </c>
      <c r="I24" s="54" t="s">
        <v>505</v>
      </c>
      <c r="J24" s="53">
        <v>0.52153391321550424</v>
      </c>
    </row>
    <row r="25" spans="1:10" x14ac:dyDescent="0.25">
      <c r="A25" s="6">
        <v>2</v>
      </c>
      <c r="B25" s="6" t="s">
        <v>480</v>
      </c>
      <c r="C25" s="6">
        <v>2</v>
      </c>
      <c r="D25" s="7" t="s">
        <v>42</v>
      </c>
      <c r="E25" s="7" t="s">
        <v>68</v>
      </c>
      <c r="F25" s="12">
        <v>7</v>
      </c>
      <c r="G25" s="8" t="s">
        <v>258</v>
      </c>
      <c r="H25" s="2" t="s">
        <v>541</v>
      </c>
      <c r="I25" s="54" t="s">
        <v>505</v>
      </c>
      <c r="J25" s="53">
        <v>0.52153391321550424</v>
      </c>
    </row>
    <row r="26" spans="1:10" x14ac:dyDescent="0.25">
      <c r="A26" s="6">
        <v>2</v>
      </c>
      <c r="B26" s="6" t="s">
        <v>480</v>
      </c>
      <c r="C26" s="6">
        <v>3</v>
      </c>
      <c r="D26" s="7" t="s">
        <v>24</v>
      </c>
      <c r="E26" s="7" t="s">
        <v>69</v>
      </c>
      <c r="F26" s="7">
        <v>1</v>
      </c>
      <c r="G26" s="8" t="s">
        <v>259</v>
      </c>
      <c r="H26" s="2" t="s">
        <v>542</v>
      </c>
      <c r="I26" s="54" t="s">
        <v>505</v>
      </c>
      <c r="J26" s="53">
        <v>0.83805854240382005</v>
      </c>
    </row>
    <row r="27" spans="1:10" x14ac:dyDescent="0.25">
      <c r="A27" s="6">
        <v>2</v>
      </c>
      <c r="B27" s="6" t="s">
        <v>480</v>
      </c>
      <c r="C27" s="6">
        <v>3</v>
      </c>
      <c r="D27" s="7" t="s">
        <v>24</v>
      </c>
      <c r="E27" s="7" t="s">
        <v>69</v>
      </c>
      <c r="F27" s="12">
        <v>2</v>
      </c>
      <c r="G27" s="8" t="s">
        <v>260</v>
      </c>
      <c r="H27" s="2" t="s">
        <v>543</v>
      </c>
      <c r="I27" s="54" t="s">
        <v>505</v>
      </c>
      <c r="J27" s="53">
        <v>0.52153391321550424</v>
      </c>
    </row>
    <row r="28" spans="1:10" x14ac:dyDescent="0.25">
      <c r="A28" s="6">
        <v>2</v>
      </c>
      <c r="B28" s="6" t="s">
        <v>480</v>
      </c>
      <c r="C28" s="6">
        <v>3</v>
      </c>
      <c r="D28" s="7" t="s">
        <v>24</v>
      </c>
      <c r="E28" s="7" t="s">
        <v>69</v>
      </c>
      <c r="F28" s="12">
        <v>7</v>
      </c>
      <c r="G28" s="8" t="s">
        <v>261</v>
      </c>
      <c r="H28" s="2" t="s">
        <v>544</v>
      </c>
      <c r="I28" s="54" t="s">
        <v>505</v>
      </c>
      <c r="J28" s="53">
        <v>0.92764441238613238</v>
      </c>
    </row>
    <row r="29" spans="1:10" x14ac:dyDescent="0.25">
      <c r="A29" s="6">
        <v>2</v>
      </c>
      <c r="B29" s="6" t="s">
        <v>480</v>
      </c>
      <c r="C29" s="6">
        <v>4</v>
      </c>
      <c r="D29" s="6" t="s">
        <v>43</v>
      </c>
      <c r="E29" s="7" t="s">
        <v>70</v>
      </c>
      <c r="F29" s="12">
        <v>7</v>
      </c>
      <c r="G29" s="8" t="s">
        <v>263</v>
      </c>
      <c r="H29" s="2" t="s">
        <v>546</v>
      </c>
      <c r="I29" s="54" t="s">
        <v>505</v>
      </c>
      <c r="J29" s="53">
        <v>0.52153391321550424</v>
      </c>
    </row>
    <row r="30" spans="1:10" x14ac:dyDescent="0.25">
      <c r="A30" s="6">
        <v>2</v>
      </c>
      <c r="B30" s="6" t="s">
        <v>480</v>
      </c>
      <c r="C30" s="6">
        <v>5</v>
      </c>
      <c r="D30" s="6" t="s">
        <v>71</v>
      </c>
      <c r="E30" s="12" t="s">
        <v>72</v>
      </c>
      <c r="F30" s="12">
        <v>5</v>
      </c>
      <c r="G30" s="35" t="s">
        <v>442</v>
      </c>
      <c r="H30" s="2" t="s">
        <v>551</v>
      </c>
      <c r="I30" s="54" t="s">
        <v>505</v>
      </c>
      <c r="J30" s="53">
        <v>0.30322530299947997</v>
      </c>
    </row>
    <row r="31" spans="1:10" x14ac:dyDescent="0.25">
      <c r="A31" s="6">
        <v>2</v>
      </c>
      <c r="B31" s="6" t="s">
        <v>480</v>
      </c>
      <c r="C31" s="6">
        <v>5</v>
      </c>
      <c r="D31" s="6" t="s">
        <v>71</v>
      </c>
      <c r="E31" s="12" t="s">
        <v>72</v>
      </c>
      <c r="F31" s="12">
        <v>6</v>
      </c>
      <c r="G31" s="35" t="s">
        <v>441</v>
      </c>
      <c r="H31" s="2" t="s">
        <v>552</v>
      </c>
      <c r="I31" s="54" t="s">
        <v>505</v>
      </c>
      <c r="J31" s="53">
        <v>0.2293305688452387</v>
      </c>
    </row>
    <row r="32" spans="1:10" x14ac:dyDescent="0.25">
      <c r="A32" s="6">
        <v>2</v>
      </c>
      <c r="B32" s="6" t="s">
        <v>480</v>
      </c>
      <c r="C32" s="6">
        <v>6</v>
      </c>
      <c r="D32" s="6" t="s">
        <v>23</v>
      </c>
      <c r="E32" s="7" t="s">
        <v>73</v>
      </c>
      <c r="F32" s="7">
        <v>1</v>
      </c>
      <c r="G32" s="35" t="s">
        <v>268</v>
      </c>
      <c r="H32" s="2" t="s">
        <v>553</v>
      </c>
      <c r="I32" s="54" t="s">
        <v>505</v>
      </c>
      <c r="J32" s="53">
        <v>0.39159803982770408</v>
      </c>
    </row>
    <row r="33" spans="1:10" x14ac:dyDescent="0.25">
      <c r="A33" s="6">
        <v>2</v>
      </c>
      <c r="B33" s="6" t="s">
        <v>480</v>
      </c>
      <c r="C33" s="6">
        <v>7</v>
      </c>
      <c r="D33" s="6" t="s">
        <v>22</v>
      </c>
      <c r="E33" s="7" t="s">
        <v>74</v>
      </c>
      <c r="F33" s="7">
        <v>1</v>
      </c>
      <c r="G33" s="35" t="s">
        <v>267</v>
      </c>
      <c r="H33" s="2" t="s">
        <v>554</v>
      </c>
      <c r="I33" s="54" t="s">
        <v>505</v>
      </c>
      <c r="J33" s="53">
        <v>0.41575645134603706</v>
      </c>
    </row>
    <row r="34" spans="1:10" x14ac:dyDescent="0.25">
      <c r="A34" s="6">
        <v>2</v>
      </c>
      <c r="B34" s="6" t="s">
        <v>480</v>
      </c>
      <c r="C34" s="6">
        <v>8</v>
      </c>
      <c r="D34" s="6" t="s">
        <v>21</v>
      </c>
      <c r="E34" s="12" t="s">
        <v>75</v>
      </c>
      <c r="F34" s="7">
        <v>1</v>
      </c>
      <c r="G34" s="8" t="s">
        <v>269</v>
      </c>
      <c r="H34" s="2" t="s">
        <v>555</v>
      </c>
      <c r="I34" s="54" t="s">
        <v>505</v>
      </c>
      <c r="J34" s="53">
        <v>0.59056929336060471</v>
      </c>
    </row>
    <row r="35" spans="1:10" x14ac:dyDescent="0.25">
      <c r="A35" s="6">
        <v>2</v>
      </c>
      <c r="B35" s="6" t="s">
        <v>480</v>
      </c>
      <c r="C35" s="6">
        <v>8</v>
      </c>
      <c r="D35" s="6" t="s">
        <v>21</v>
      </c>
      <c r="E35" s="12" t="s">
        <v>75</v>
      </c>
      <c r="F35" s="12">
        <v>2</v>
      </c>
      <c r="G35" s="8" t="s">
        <v>270</v>
      </c>
      <c r="H35" s="2" t="s">
        <v>556</v>
      </c>
      <c r="I35" s="54" t="s">
        <v>505</v>
      </c>
      <c r="J35" s="53">
        <v>0.75086448206074297</v>
      </c>
    </row>
    <row r="36" spans="1:10" x14ac:dyDescent="0.25">
      <c r="A36" s="6">
        <v>2</v>
      </c>
      <c r="B36" s="6" t="s">
        <v>480</v>
      </c>
      <c r="C36" s="6">
        <v>8</v>
      </c>
      <c r="D36" s="6" t="s">
        <v>21</v>
      </c>
      <c r="E36" s="12" t="s">
        <v>75</v>
      </c>
      <c r="F36" s="12">
        <v>3</v>
      </c>
      <c r="G36" s="35" t="s">
        <v>271</v>
      </c>
      <c r="H36" s="2" t="s">
        <v>557</v>
      </c>
      <c r="I36" s="54" t="s">
        <v>505</v>
      </c>
      <c r="J36" s="53">
        <v>0.59056929336060471</v>
      </c>
    </row>
    <row r="37" spans="1:10" x14ac:dyDescent="0.25">
      <c r="A37" s="6">
        <v>2</v>
      </c>
      <c r="B37" s="6" t="s">
        <v>480</v>
      </c>
      <c r="C37" s="6">
        <v>8</v>
      </c>
      <c r="D37" s="6" t="s">
        <v>21</v>
      </c>
      <c r="E37" s="12" t="s">
        <v>75</v>
      </c>
      <c r="F37" s="12">
        <v>4</v>
      </c>
      <c r="G37" s="35" t="s">
        <v>272</v>
      </c>
      <c r="H37" s="2" t="s">
        <v>558</v>
      </c>
      <c r="I37" s="54" t="s">
        <v>505</v>
      </c>
      <c r="J37" s="53">
        <v>0.80371346429019419</v>
      </c>
    </row>
    <row r="38" spans="1:10" x14ac:dyDescent="0.25">
      <c r="A38" s="6">
        <v>2</v>
      </c>
      <c r="B38" s="6" t="s">
        <v>480</v>
      </c>
      <c r="C38" s="6">
        <v>8</v>
      </c>
      <c r="D38" s="6" t="s">
        <v>21</v>
      </c>
      <c r="E38" s="12" t="s">
        <v>75</v>
      </c>
      <c r="F38" s="12">
        <v>5</v>
      </c>
      <c r="G38" s="35" t="s">
        <v>273</v>
      </c>
      <c r="H38" s="2" t="s">
        <v>559</v>
      </c>
      <c r="I38" s="54" t="s">
        <v>505</v>
      </c>
      <c r="J38" s="53">
        <v>0.80371346429019419</v>
      </c>
    </row>
    <row r="39" spans="1:10" x14ac:dyDescent="0.25">
      <c r="A39" s="6">
        <v>2</v>
      </c>
      <c r="B39" s="6" t="s">
        <v>480</v>
      </c>
      <c r="C39" s="6">
        <v>10</v>
      </c>
      <c r="D39" s="6" t="s">
        <v>77</v>
      </c>
      <c r="E39" s="7" t="s">
        <v>78</v>
      </c>
      <c r="F39" s="7">
        <v>1</v>
      </c>
      <c r="G39" s="8" t="s">
        <v>275</v>
      </c>
      <c r="H39" s="2" t="s">
        <v>561</v>
      </c>
      <c r="I39" s="54" t="s">
        <v>505</v>
      </c>
      <c r="J39" s="53">
        <v>0.52153391321550424</v>
      </c>
    </row>
    <row r="40" spans="1:10" x14ac:dyDescent="0.25">
      <c r="A40" s="6">
        <v>2</v>
      </c>
      <c r="B40" s="6" t="s">
        <v>480</v>
      </c>
      <c r="C40" s="6">
        <v>10</v>
      </c>
      <c r="D40" s="6" t="s">
        <v>77</v>
      </c>
      <c r="E40" s="7" t="s">
        <v>78</v>
      </c>
      <c r="F40" s="12">
        <v>2</v>
      </c>
      <c r="G40" s="8" t="s">
        <v>276</v>
      </c>
      <c r="H40" s="2" t="s">
        <v>562</v>
      </c>
      <c r="I40" s="54" t="s">
        <v>505</v>
      </c>
      <c r="J40" s="53">
        <v>0.52153391321550424</v>
      </c>
    </row>
    <row r="41" spans="1:10" x14ac:dyDescent="0.25">
      <c r="A41" s="6">
        <v>2</v>
      </c>
      <c r="B41" s="6" t="s">
        <v>480</v>
      </c>
      <c r="C41" s="6">
        <v>10</v>
      </c>
      <c r="D41" s="6" t="s">
        <v>77</v>
      </c>
      <c r="E41" s="7" t="s">
        <v>78</v>
      </c>
      <c r="F41" s="12">
        <v>3</v>
      </c>
      <c r="G41" s="8" t="s">
        <v>277</v>
      </c>
      <c r="H41" s="2" t="s">
        <v>563</v>
      </c>
      <c r="I41" s="54" t="s">
        <v>505</v>
      </c>
      <c r="J41" s="53">
        <v>0.52153391321550424</v>
      </c>
    </row>
    <row r="42" spans="1:10" x14ac:dyDescent="0.25">
      <c r="A42" s="6">
        <v>2</v>
      </c>
      <c r="B42" s="6" t="s">
        <v>480</v>
      </c>
      <c r="C42" s="6">
        <v>11</v>
      </c>
      <c r="D42" s="6" t="s">
        <v>44</v>
      </c>
      <c r="E42" s="12" t="s">
        <v>79</v>
      </c>
      <c r="F42" s="7">
        <v>1</v>
      </c>
      <c r="G42" s="8" t="s">
        <v>278</v>
      </c>
      <c r="H42" s="2" t="s">
        <v>564</v>
      </c>
      <c r="I42" s="54" t="s">
        <v>505</v>
      </c>
      <c r="J42" s="53">
        <v>0</v>
      </c>
    </row>
    <row r="43" spans="1:10" x14ac:dyDescent="0.25">
      <c r="A43" s="46">
        <v>3</v>
      </c>
      <c r="B43" s="46" t="s">
        <v>481</v>
      </c>
      <c r="C43" s="6">
        <v>3</v>
      </c>
      <c r="D43" s="7" t="s">
        <v>19</v>
      </c>
      <c r="E43" s="6" t="s">
        <v>284</v>
      </c>
      <c r="F43" s="7">
        <v>1</v>
      </c>
      <c r="G43" s="8" t="s">
        <v>285</v>
      </c>
      <c r="H43" s="2" t="s">
        <v>570</v>
      </c>
      <c r="I43" s="54" t="s">
        <v>505</v>
      </c>
      <c r="J43" s="53">
        <v>0</v>
      </c>
    </row>
    <row r="44" spans="1:10" x14ac:dyDescent="0.25">
      <c r="A44" s="46">
        <v>3</v>
      </c>
      <c r="B44" s="46" t="s">
        <v>481</v>
      </c>
      <c r="C44" s="6">
        <v>6</v>
      </c>
      <c r="D44" s="7" t="s">
        <v>18</v>
      </c>
      <c r="E44" s="7" t="s">
        <v>88</v>
      </c>
      <c r="F44" s="12">
        <v>3</v>
      </c>
      <c r="G44" s="8" t="s">
        <v>291</v>
      </c>
      <c r="H44" s="2" t="s">
        <v>576</v>
      </c>
      <c r="I44" s="54" t="s">
        <v>505</v>
      </c>
      <c r="J44" s="53">
        <v>0</v>
      </c>
    </row>
    <row r="45" spans="1:10" x14ac:dyDescent="0.25">
      <c r="A45" s="46">
        <v>3</v>
      </c>
      <c r="B45" s="46" t="s">
        <v>481</v>
      </c>
      <c r="C45" s="6">
        <v>8</v>
      </c>
      <c r="D45" s="7" t="s">
        <v>36</v>
      </c>
      <c r="E45" s="7" t="s">
        <v>91</v>
      </c>
      <c r="F45" s="7">
        <v>1</v>
      </c>
      <c r="G45" s="8" t="s">
        <v>293</v>
      </c>
      <c r="H45" s="2" t="s">
        <v>578</v>
      </c>
      <c r="I45" s="54" t="s">
        <v>505</v>
      </c>
      <c r="J45" s="53">
        <v>5.2153391321550426E-2</v>
      </c>
    </row>
    <row r="46" spans="1:10" x14ac:dyDescent="0.25">
      <c r="A46" s="46">
        <v>3</v>
      </c>
      <c r="B46" s="46" t="s">
        <v>481</v>
      </c>
      <c r="C46" s="6">
        <v>8</v>
      </c>
      <c r="D46" s="7" t="s">
        <v>36</v>
      </c>
      <c r="E46" s="7" t="s">
        <v>91</v>
      </c>
      <c r="F46" s="12">
        <v>2</v>
      </c>
      <c r="G46" s="8" t="s">
        <v>294</v>
      </c>
      <c r="H46" s="2" t="s">
        <v>579</v>
      </c>
      <c r="I46" s="54" t="s">
        <v>505</v>
      </c>
      <c r="J46" s="53">
        <v>5.2153391321550426E-2</v>
      </c>
    </row>
    <row r="47" spans="1:10" x14ac:dyDescent="0.25">
      <c r="A47" s="46">
        <v>3</v>
      </c>
      <c r="B47" s="46" t="s">
        <v>481</v>
      </c>
      <c r="C47" s="6">
        <v>8</v>
      </c>
      <c r="D47" s="7" t="s">
        <v>36</v>
      </c>
      <c r="E47" s="7" t="s">
        <v>91</v>
      </c>
      <c r="F47" s="12">
        <v>3</v>
      </c>
      <c r="G47" s="8" t="s">
        <v>295</v>
      </c>
      <c r="H47" s="2" t="s">
        <v>580</v>
      </c>
      <c r="I47" s="54" t="s">
        <v>505</v>
      </c>
      <c r="J47" s="53">
        <v>5.2153391321550426E-2</v>
      </c>
    </row>
    <row r="48" spans="1:10" x14ac:dyDescent="0.25">
      <c r="A48" s="46">
        <v>3</v>
      </c>
      <c r="B48" s="46" t="s">
        <v>481</v>
      </c>
      <c r="C48" s="6">
        <v>8</v>
      </c>
      <c r="D48" s="7" t="s">
        <v>36</v>
      </c>
      <c r="E48" s="7" t="s">
        <v>91</v>
      </c>
      <c r="F48" s="12">
        <v>4</v>
      </c>
      <c r="G48" s="8" t="s">
        <v>296</v>
      </c>
      <c r="H48" s="2" t="s">
        <v>581</v>
      </c>
      <c r="I48" s="54" t="s">
        <v>505</v>
      </c>
      <c r="J48" s="53">
        <v>5.2153391321550426E-2</v>
      </c>
    </row>
    <row r="49" spans="1:10" x14ac:dyDescent="0.25">
      <c r="A49" s="46">
        <v>4</v>
      </c>
      <c r="B49" s="46" t="s">
        <v>482</v>
      </c>
      <c r="C49" s="6">
        <v>1</v>
      </c>
      <c r="D49" s="7" t="s">
        <v>17</v>
      </c>
      <c r="E49" s="7" t="s">
        <v>301</v>
      </c>
      <c r="F49" s="7">
        <v>1</v>
      </c>
      <c r="G49" s="8" t="s">
        <v>302</v>
      </c>
      <c r="H49" s="2" t="s">
        <v>586</v>
      </c>
      <c r="I49" s="54" t="s">
        <v>505</v>
      </c>
      <c r="J49" s="53">
        <v>0</v>
      </c>
    </row>
    <row r="50" spans="1:10" x14ac:dyDescent="0.25">
      <c r="A50" s="46">
        <v>4</v>
      </c>
      <c r="B50" s="46" t="s">
        <v>482</v>
      </c>
      <c r="C50" s="6">
        <v>2</v>
      </c>
      <c r="D50" s="7" t="s">
        <v>16</v>
      </c>
      <c r="E50" s="7" t="s">
        <v>303</v>
      </c>
      <c r="F50" s="7">
        <v>1</v>
      </c>
      <c r="G50" s="8" t="s">
        <v>304</v>
      </c>
      <c r="H50" s="2" t="s">
        <v>587</v>
      </c>
      <c r="I50" s="54" t="s">
        <v>505</v>
      </c>
      <c r="J50" s="53">
        <v>0.52153391321550424</v>
      </c>
    </row>
    <row r="51" spans="1:10" x14ac:dyDescent="0.25">
      <c r="A51" s="46">
        <v>4</v>
      </c>
      <c r="B51" s="46" t="s">
        <v>482</v>
      </c>
      <c r="C51" s="6">
        <v>3</v>
      </c>
      <c r="D51" s="7" t="s">
        <v>15</v>
      </c>
      <c r="E51" s="7" t="s">
        <v>305</v>
      </c>
      <c r="F51" s="7">
        <v>1</v>
      </c>
      <c r="G51" s="8" t="s">
        <v>306</v>
      </c>
      <c r="H51" s="2" t="s">
        <v>588</v>
      </c>
      <c r="I51" s="54" t="s">
        <v>505</v>
      </c>
      <c r="J51" s="53">
        <v>0.52153391321550424</v>
      </c>
    </row>
    <row r="52" spans="1:10" x14ac:dyDescent="0.25">
      <c r="A52" s="46">
        <v>4</v>
      </c>
      <c r="B52" s="46" t="s">
        <v>482</v>
      </c>
      <c r="C52" s="6">
        <v>3</v>
      </c>
      <c r="D52" s="7" t="s">
        <v>15</v>
      </c>
      <c r="E52" s="7" t="s">
        <v>305</v>
      </c>
      <c r="F52" s="12">
        <v>2</v>
      </c>
      <c r="G52" s="8" t="s">
        <v>307</v>
      </c>
      <c r="H52" s="2" t="s">
        <v>589</v>
      </c>
      <c r="I52" s="54" t="s">
        <v>505</v>
      </c>
      <c r="J52" s="53">
        <v>0.96746323052941208</v>
      </c>
    </row>
    <row r="53" spans="1:10" x14ac:dyDescent="0.25">
      <c r="A53" s="46">
        <v>4</v>
      </c>
      <c r="B53" s="46" t="s">
        <v>482</v>
      </c>
      <c r="C53" s="6">
        <v>3</v>
      </c>
      <c r="D53" s="7" t="s">
        <v>15</v>
      </c>
      <c r="E53" s="7" t="s">
        <v>305</v>
      </c>
      <c r="F53" s="12">
        <v>3</v>
      </c>
      <c r="G53" s="8" t="s">
        <v>308</v>
      </c>
      <c r="H53" s="2" t="s">
        <v>590</v>
      </c>
      <c r="I53" s="54" t="s">
        <v>505</v>
      </c>
      <c r="J53" s="53">
        <v>0.52153391321550424</v>
      </c>
    </row>
    <row r="54" spans="1:10" x14ac:dyDescent="0.25">
      <c r="A54" s="46">
        <v>4</v>
      </c>
      <c r="B54" s="46" t="s">
        <v>482</v>
      </c>
      <c r="C54" s="6">
        <v>3</v>
      </c>
      <c r="D54" s="7" t="s">
        <v>15</v>
      </c>
      <c r="E54" s="7" t="s">
        <v>305</v>
      </c>
      <c r="F54" s="12">
        <v>4</v>
      </c>
      <c r="G54" s="8" t="s">
        <v>309</v>
      </c>
      <c r="H54" s="2" t="s">
        <v>591</v>
      </c>
      <c r="I54" s="54" t="s">
        <v>505</v>
      </c>
      <c r="J54" s="53">
        <v>0.92931835095885762</v>
      </c>
    </row>
    <row r="55" spans="1:10" x14ac:dyDescent="0.25">
      <c r="A55" s="46">
        <v>4</v>
      </c>
      <c r="B55" s="46" t="s">
        <v>482</v>
      </c>
      <c r="C55" s="6">
        <v>4</v>
      </c>
      <c r="D55" s="7" t="s">
        <v>14</v>
      </c>
      <c r="E55" s="7" t="s">
        <v>94</v>
      </c>
      <c r="F55" s="7">
        <v>1</v>
      </c>
      <c r="G55" s="8" t="s">
        <v>444</v>
      </c>
      <c r="H55" s="2" t="s">
        <v>592</v>
      </c>
      <c r="I55" s="54" t="s">
        <v>505</v>
      </c>
      <c r="J55" s="53">
        <v>0.20710614043530159</v>
      </c>
    </row>
    <row r="56" spans="1:10" x14ac:dyDescent="0.25">
      <c r="A56" s="46">
        <v>4</v>
      </c>
      <c r="B56" s="46" t="s">
        <v>482</v>
      </c>
      <c r="C56" s="6">
        <v>5</v>
      </c>
      <c r="D56" s="7" t="s">
        <v>13</v>
      </c>
      <c r="E56" s="7" t="s">
        <v>95</v>
      </c>
      <c r="F56" s="7">
        <v>1</v>
      </c>
      <c r="G56" s="8" t="s">
        <v>445</v>
      </c>
      <c r="H56" s="2" t="s">
        <v>593</v>
      </c>
      <c r="I56" s="54" t="s">
        <v>505</v>
      </c>
      <c r="J56" s="53">
        <v>0.13807076029020107</v>
      </c>
    </row>
    <row r="57" spans="1:10" x14ac:dyDescent="0.25">
      <c r="A57" s="46">
        <v>4</v>
      </c>
      <c r="B57" s="46" t="s">
        <v>482</v>
      </c>
      <c r="C57" s="6">
        <v>8</v>
      </c>
      <c r="D57" s="7" t="s">
        <v>45</v>
      </c>
      <c r="E57" s="7" t="s">
        <v>100</v>
      </c>
      <c r="F57" s="7">
        <v>1</v>
      </c>
      <c r="G57" s="8" t="s">
        <v>315</v>
      </c>
      <c r="H57" s="2" t="s">
        <v>599</v>
      </c>
      <c r="I57" s="54" t="s">
        <v>505</v>
      </c>
      <c r="J57" s="53">
        <v>0.52153391321550424</v>
      </c>
    </row>
    <row r="58" spans="1:10" x14ac:dyDescent="0.25">
      <c r="A58" s="46">
        <v>5</v>
      </c>
      <c r="B58" s="46" t="s">
        <v>483</v>
      </c>
      <c r="C58" s="6">
        <v>1</v>
      </c>
      <c r="D58" s="7" t="s">
        <v>12</v>
      </c>
      <c r="E58" s="7" t="s">
        <v>447</v>
      </c>
      <c r="F58" s="7">
        <v>1</v>
      </c>
      <c r="G58" s="8" t="s">
        <v>316</v>
      </c>
      <c r="H58" s="2" t="s">
        <v>600</v>
      </c>
      <c r="I58" s="54" t="s">
        <v>505</v>
      </c>
      <c r="J58" s="53">
        <v>0</v>
      </c>
    </row>
    <row r="59" spans="1:10" x14ac:dyDescent="0.25">
      <c r="A59" s="46">
        <v>7</v>
      </c>
      <c r="B59" s="46" t="s">
        <v>485</v>
      </c>
      <c r="C59" s="6">
        <v>3</v>
      </c>
      <c r="D59" s="7" t="s">
        <v>146</v>
      </c>
      <c r="E59" s="7" t="s">
        <v>456</v>
      </c>
      <c r="F59" s="12">
        <v>2</v>
      </c>
      <c r="G59" s="8" t="s">
        <v>351</v>
      </c>
      <c r="H59" s="2" t="s">
        <v>641</v>
      </c>
      <c r="I59" s="54" t="s">
        <v>505</v>
      </c>
      <c r="J59" s="53">
        <v>0.15646017396465126</v>
      </c>
    </row>
    <row r="60" spans="1:10" x14ac:dyDescent="0.25">
      <c r="A60" s="46">
        <v>7</v>
      </c>
      <c r="B60" s="46" t="s">
        <v>485</v>
      </c>
      <c r="C60" s="6">
        <v>3</v>
      </c>
      <c r="D60" s="7" t="s">
        <v>146</v>
      </c>
      <c r="E60" s="7" t="s">
        <v>456</v>
      </c>
      <c r="F60" s="12">
        <v>3</v>
      </c>
      <c r="G60" s="8" t="s">
        <v>352</v>
      </c>
      <c r="H60" s="2" t="s">
        <v>642</v>
      </c>
      <c r="I60" s="54" t="s">
        <v>505</v>
      </c>
      <c r="J60" s="53">
        <v>0.2086135652862017</v>
      </c>
    </row>
    <row r="61" spans="1:10" x14ac:dyDescent="0.25">
      <c r="A61" s="46">
        <v>7</v>
      </c>
      <c r="B61" s="46" t="s">
        <v>485</v>
      </c>
      <c r="C61" s="6">
        <v>3</v>
      </c>
      <c r="D61" s="7" t="s">
        <v>146</v>
      </c>
      <c r="E61" s="7" t="s">
        <v>456</v>
      </c>
      <c r="F61" s="12">
        <v>4</v>
      </c>
      <c r="G61" s="8" t="s">
        <v>354</v>
      </c>
      <c r="H61" s="2" t="s">
        <v>643</v>
      </c>
      <c r="I61" s="54" t="s">
        <v>505</v>
      </c>
      <c r="J61" s="53">
        <v>0.15646017396465126</v>
      </c>
    </row>
    <row r="62" spans="1:10" x14ac:dyDescent="0.25">
      <c r="A62" s="46">
        <v>7</v>
      </c>
      <c r="B62" s="46" t="s">
        <v>485</v>
      </c>
      <c r="C62" s="6">
        <v>5</v>
      </c>
      <c r="D62" s="12" t="s">
        <v>148</v>
      </c>
      <c r="E62" s="12" t="s">
        <v>150</v>
      </c>
      <c r="F62" s="7">
        <v>1</v>
      </c>
      <c r="G62" s="12" t="s">
        <v>356</v>
      </c>
      <c r="H62" s="2" t="s">
        <v>645</v>
      </c>
      <c r="I62" s="54" t="s">
        <v>505</v>
      </c>
      <c r="J62" s="53">
        <v>0.52153391321550424</v>
      </c>
    </row>
    <row r="63" spans="1:10" x14ac:dyDescent="0.25">
      <c r="A63" s="46">
        <v>9</v>
      </c>
      <c r="B63" s="46" t="s">
        <v>487</v>
      </c>
      <c r="C63" s="6">
        <v>1</v>
      </c>
      <c r="D63" s="7" t="s">
        <v>154</v>
      </c>
      <c r="E63" s="22" t="s">
        <v>155</v>
      </c>
      <c r="F63" s="7">
        <v>1</v>
      </c>
      <c r="G63" s="8" t="s">
        <v>364</v>
      </c>
      <c r="H63" s="2" t="s">
        <v>652</v>
      </c>
      <c r="I63" s="54" t="s">
        <v>505</v>
      </c>
      <c r="J63" s="53">
        <v>0.52153391321550424</v>
      </c>
    </row>
    <row r="64" spans="1:10" x14ac:dyDescent="0.25">
      <c r="A64" s="46">
        <v>9</v>
      </c>
      <c r="B64" s="46" t="s">
        <v>487</v>
      </c>
      <c r="C64" s="6">
        <v>2</v>
      </c>
      <c r="D64" s="7" t="s">
        <v>38</v>
      </c>
      <c r="E64" s="22" t="s">
        <v>156</v>
      </c>
      <c r="F64" s="7">
        <v>1</v>
      </c>
      <c r="G64" s="8" t="s">
        <v>363</v>
      </c>
      <c r="H64" s="2" t="s">
        <v>654</v>
      </c>
      <c r="I64" s="54" t="s">
        <v>505</v>
      </c>
      <c r="J64" s="53">
        <v>0.52153391321550424</v>
      </c>
    </row>
    <row r="65" spans="1:10" x14ac:dyDescent="0.25">
      <c r="A65" s="46">
        <v>9</v>
      </c>
      <c r="B65" s="46" t="s">
        <v>487</v>
      </c>
      <c r="C65" s="6">
        <v>3</v>
      </c>
      <c r="D65" s="7" t="s">
        <v>46</v>
      </c>
      <c r="E65" s="22" t="s">
        <v>157</v>
      </c>
      <c r="F65" s="7">
        <v>1</v>
      </c>
      <c r="G65" s="8" t="s">
        <v>460</v>
      </c>
      <c r="H65" s="2" t="s">
        <v>656</v>
      </c>
      <c r="I65" s="54" t="s">
        <v>505</v>
      </c>
      <c r="J65" s="53">
        <v>0.52153391321550424</v>
      </c>
    </row>
    <row r="66" spans="1:10" x14ac:dyDescent="0.25">
      <c r="A66" s="46">
        <v>9</v>
      </c>
      <c r="B66" s="46" t="s">
        <v>487</v>
      </c>
      <c r="C66" s="6">
        <v>4</v>
      </c>
      <c r="D66" s="7" t="s">
        <v>39</v>
      </c>
      <c r="E66" s="22" t="s">
        <v>463</v>
      </c>
      <c r="F66" s="7">
        <v>1</v>
      </c>
      <c r="G66" s="8" t="s">
        <v>462</v>
      </c>
      <c r="H66" s="2" t="s">
        <v>657</v>
      </c>
      <c r="I66" s="54" t="s">
        <v>505</v>
      </c>
      <c r="J66" s="53">
        <v>0.52153391321550424</v>
      </c>
    </row>
    <row r="67" spans="1:10" x14ac:dyDescent="0.25">
      <c r="A67" s="46">
        <v>9</v>
      </c>
      <c r="B67" s="46" t="s">
        <v>487</v>
      </c>
      <c r="C67" s="6">
        <v>4</v>
      </c>
      <c r="D67" s="7" t="s">
        <v>39</v>
      </c>
      <c r="E67" s="22" t="s">
        <v>463</v>
      </c>
      <c r="F67" s="12">
        <v>2</v>
      </c>
      <c r="G67" s="8" t="s">
        <v>461</v>
      </c>
      <c r="H67" s="2" t="s">
        <v>658</v>
      </c>
      <c r="I67" s="54" t="s">
        <v>505</v>
      </c>
      <c r="J67" s="53">
        <v>0.52153391321550424</v>
      </c>
    </row>
    <row r="68" spans="1:10" x14ac:dyDescent="0.25">
      <c r="A68" s="46">
        <v>9</v>
      </c>
      <c r="B68" s="46" t="s">
        <v>487</v>
      </c>
      <c r="C68" s="6">
        <v>5</v>
      </c>
      <c r="D68" s="7" t="s">
        <v>158</v>
      </c>
      <c r="E68" s="22" t="s">
        <v>159</v>
      </c>
      <c r="F68" s="7">
        <v>1</v>
      </c>
      <c r="G68" s="20" t="s">
        <v>365</v>
      </c>
      <c r="H68" s="2" t="s">
        <v>660</v>
      </c>
      <c r="I68" s="54" t="s">
        <v>505</v>
      </c>
      <c r="J68" s="53">
        <v>0.52153391321550424</v>
      </c>
    </row>
    <row r="69" spans="1:10" x14ac:dyDescent="0.25">
      <c r="A69" s="46">
        <v>9</v>
      </c>
      <c r="B69" s="46" t="s">
        <v>487</v>
      </c>
      <c r="C69" s="6">
        <v>5</v>
      </c>
      <c r="D69" s="7" t="s">
        <v>158</v>
      </c>
      <c r="E69" s="22" t="s">
        <v>159</v>
      </c>
      <c r="F69" s="12">
        <v>2</v>
      </c>
      <c r="G69" s="20" t="s">
        <v>366</v>
      </c>
      <c r="H69" s="2" t="s">
        <v>661</v>
      </c>
      <c r="I69" s="54" t="s">
        <v>505</v>
      </c>
      <c r="J69" s="53">
        <v>0.52153391321550424</v>
      </c>
    </row>
    <row r="70" spans="1:10" x14ac:dyDescent="0.25">
      <c r="A70" s="46">
        <v>9</v>
      </c>
      <c r="B70" s="46" t="s">
        <v>487</v>
      </c>
      <c r="C70" s="6">
        <v>5</v>
      </c>
      <c r="D70" s="7" t="s">
        <v>158</v>
      </c>
      <c r="E70" s="22" t="s">
        <v>159</v>
      </c>
      <c r="F70" s="12">
        <v>3</v>
      </c>
      <c r="G70" s="20" t="s">
        <v>367</v>
      </c>
      <c r="H70" s="2" t="s">
        <v>662</v>
      </c>
      <c r="I70" s="54" t="s">
        <v>505</v>
      </c>
      <c r="J70" s="53">
        <v>0.52153391321550424</v>
      </c>
    </row>
    <row r="71" spans="1:10" x14ac:dyDescent="0.25">
      <c r="A71" s="46">
        <v>9</v>
      </c>
      <c r="B71" s="46" t="s">
        <v>487</v>
      </c>
      <c r="C71" s="6">
        <v>5</v>
      </c>
      <c r="D71" s="7" t="s">
        <v>158</v>
      </c>
      <c r="E71" s="22" t="s">
        <v>159</v>
      </c>
      <c r="F71" s="12">
        <v>4</v>
      </c>
      <c r="G71" s="8" t="s">
        <v>368</v>
      </c>
      <c r="H71" s="2" t="s">
        <v>663</v>
      </c>
      <c r="I71" s="54" t="s">
        <v>505</v>
      </c>
      <c r="J71" s="53">
        <v>0.52153391321550424</v>
      </c>
    </row>
    <row r="72" spans="1:10" x14ac:dyDescent="0.25">
      <c r="A72" s="46">
        <v>9</v>
      </c>
      <c r="B72" s="46" t="s">
        <v>487</v>
      </c>
      <c r="C72" s="6">
        <v>5</v>
      </c>
      <c r="D72" s="7" t="s">
        <v>158</v>
      </c>
      <c r="E72" s="22" t="s">
        <v>159</v>
      </c>
      <c r="F72" s="12">
        <v>5</v>
      </c>
      <c r="G72" s="8" t="s">
        <v>369</v>
      </c>
      <c r="H72" s="2" t="s">
        <v>664</v>
      </c>
      <c r="I72" s="54" t="s">
        <v>505</v>
      </c>
      <c r="J72" s="53">
        <v>0.7301474785017058</v>
      </c>
    </row>
    <row r="73" spans="1:10" x14ac:dyDescent="0.25">
      <c r="A73" s="46">
        <v>9</v>
      </c>
      <c r="B73" s="46" t="s">
        <v>487</v>
      </c>
      <c r="C73" s="6">
        <v>5</v>
      </c>
      <c r="D73" s="7" t="s">
        <v>158</v>
      </c>
      <c r="E73" s="22" t="s">
        <v>159</v>
      </c>
      <c r="F73" s="12">
        <v>6</v>
      </c>
      <c r="G73" s="8" t="s">
        <v>370</v>
      </c>
      <c r="H73" s="2" t="s">
        <v>665</v>
      </c>
      <c r="I73" s="54" t="s">
        <v>505</v>
      </c>
      <c r="J73" s="53">
        <v>0.7301474785017058</v>
      </c>
    </row>
    <row r="74" spans="1:10" x14ac:dyDescent="0.25">
      <c r="A74" s="46">
        <v>10</v>
      </c>
      <c r="B74" s="46" t="s">
        <v>488</v>
      </c>
      <c r="C74" s="6">
        <v>2</v>
      </c>
      <c r="D74" s="7" t="s">
        <v>11</v>
      </c>
      <c r="E74" s="7" t="s">
        <v>373</v>
      </c>
      <c r="F74" s="7">
        <v>1</v>
      </c>
      <c r="G74" s="8" t="s">
        <v>374</v>
      </c>
      <c r="H74" s="2" t="s">
        <v>668</v>
      </c>
      <c r="I74" s="54" t="s">
        <v>505</v>
      </c>
      <c r="J74" s="53">
        <v>0</v>
      </c>
    </row>
    <row r="75" spans="1:10" x14ac:dyDescent="0.25">
      <c r="A75" s="46">
        <v>10</v>
      </c>
      <c r="B75" s="46" t="s">
        <v>488</v>
      </c>
      <c r="C75" s="6">
        <v>2</v>
      </c>
      <c r="D75" s="7" t="s">
        <v>11</v>
      </c>
      <c r="E75" s="7" t="s">
        <v>373</v>
      </c>
      <c r="F75" s="12">
        <v>2</v>
      </c>
      <c r="G75" s="8" t="s">
        <v>375</v>
      </c>
      <c r="H75" s="2" t="s">
        <v>669</v>
      </c>
      <c r="I75" s="54" t="s">
        <v>505</v>
      </c>
      <c r="J75" s="53">
        <v>0</v>
      </c>
    </row>
    <row r="76" spans="1:10" x14ac:dyDescent="0.25">
      <c r="A76" s="46">
        <v>10</v>
      </c>
      <c r="B76" s="46" t="s">
        <v>488</v>
      </c>
      <c r="C76" s="6">
        <v>3</v>
      </c>
      <c r="D76" s="7" t="s">
        <v>10</v>
      </c>
      <c r="E76" s="7" t="s">
        <v>468</v>
      </c>
      <c r="F76" s="7">
        <v>1</v>
      </c>
      <c r="G76" s="23" t="s">
        <v>466</v>
      </c>
      <c r="H76" s="2" t="s">
        <v>670</v>
      </c>
      <c r="I76" s="54" t="s">
        <v>505</v>
      </c>
      <c r="J76" s="53">
        <v>0.17845386889811474</v>
      </c>
    </row>
    <row r="77" spans="1:10" x14ac:dyDescent="0.25">
      <c r="A77" s="46">
        <v>10</v>
      </c>
      <c r="B77" s="46" t="s">
        <v>488</v>
      </c>
      <c r="C77" s="6">
        <v>3</v>
      </c>
      <c r="D77" s="7" t="s">
        <v>10</v>
      </c>
      <c r="E77" s="7" t="s">
        <v>468</v>
      </c>
      <c r="F77" s="12">
        <v>2</v>
      </c>
      <c r="G77" s="8" t="s">
        <v>467</v>
      </c>
      <c r="H77" s="2" t="s">
        <v>671</v>
      </c>
      <c r="I77" s="54" t="s">
        <v>505</v>
      </c>
      <c r="J77" s="53">
        <v>0.17845386889811474</v>
      </c>
    </row>
    <row r="78" spans="1:10" x14ac:dyDescent="0.25">
      <c r="A78" s="46">
        <v>10</v>
      </c>
      <c r="B78" s="46" t="s">
        <v>488</v>
      </c>
      <c r="C78" s="6">
        <v>3</v>
      </c>
      <c r="D78" s="7" t="s">
        <v>10</v>
      </c>
      <c r="E78" s="7" t="s">
        <v>468</v>
      </c>
      <c r="F78" s="12">
        <v>3</v>
      </c>
      <c r="G78" s="8" t="s">
        <v>376</v>
      </c>
      <c r="H78" s="2" t="s">
        <v>672</v>
      </c>
      <c r="I78" s="54" t="s">
        <v>505</v>
      </c>
      <c r="J78" s="53">
        <v>0.17845386889811474</v>
      </c>
    </row>
    <row r="79" spans="1:10" x14ac:dyDescent="0.25">
      <c r="A79" s="46">
        <v>10</v>
      </c>
      <c r="B79" s="46" t="s">
        <v>488</v>
      </c>
      <c r="C79" s="6">
        <v>7</v>
      </c>
      <c r="D79" s="7" t="s">
        <v>7</v>
      </c>
      <c r="E79" s="7" t="s">
        <v>169</v>
      </c>
      <c r="F79" s="7">
        <v>1</v>
      </c>
      <c r="G79" s="8" t="s">
        <v>382</v>
      </c>
      <c r="H79" s="2" t="s">
        <v>677</v>
      </c>
      <c r="I79" s="54" t="s">
        <v>505</v>
      </c>
      <c r="J79" s="53">
        <v>0.94178422458039524</v>
      </c>
    </row>
    <row r="80" spans="1:10" x14ac:dyDescent="0.25">
      <c r="A80" s="46">
        <v>10</v>
      </c>
      <c r="B80" s="46" t="s">
        <v>488</v>
      </c>
      <c r="C80" s="6">
        <v>8</v>
      </c>
      <c r="D80" s="7" t="s">
        <v>163</v>
      </c>
      <c r="E80" s="7" t="s">
        <v>170</v>
      </c>
      <c r="F80" s="12">
        <v>5</v>
      </c>
      <c r="G80" s="8" t="s">
        <v>387</v>
      </c>
      <c r="H80" s="2" t="s">
        <v>682</v>
      </c>
      <c r="I80" s="54" t="s">
        <v>505</v>
      </c>
      <c r="J80" s="53">
        <v>0.42313738309170446</v>
      </c>
    </row>
    <row r="81" spans="1:10" x14ac:dyDescent="0.25">
      <c r="A81" s="47">
        <v>10</v>
      </c>
      <c r="B81" s="48" t="s">
        <v>488</v>
      </c>
      <c r="C81" s="6">
        <v>9</v>
      </c>
      <c r="D81" s="7" t="s">
        <v>164</v>
      </c>
      <c r="E81" s="7" t="s">
        <v>171</v>
      </c>
      <c r="F81" s="7">
        <v>1</v>
      </c>
      <c r="G81" s="8" t="s">
        <v>388</v>
      </c>
      <c r="H81" s="2" t="s">
        <v>683</v>
      </c>
      <c r="I81" s="54" t="s">
        <v>505</v>
      </c>
      <c r="J81" s="53">
        <v>0</v>
      </c>
    </row>
    <row r="82" spans="1:10" x14ac:dyDescent="0.25">
      <c r="A82" s="47">
        <v>10</v>
      </c>
      <c r="B82" s="48" t="s">
        <v>488</v>
      </c>
      <c r="C82" s="6">
        <v>10</v>
      </c>
      <c r="D82" s="7" t="s">
        <v>166</v>
      </c>
      <c r="E82" s="7" t="s">
        <v>172</v>
      </c>
      <c r="F82" s="7">
        <v>1</v>
      </c>
      <c r="G82" s="8" t="s">
        <v>390</v>
      </c>
      <c r="H82" s="2" t="s">
        <v>685</v>
      </c>
      <c r="I82" s="54" t="s">
        <v>505</v>
      </c>
      <c r="J82" s="53">
        <v>0</v>
      </c>
    </row>
    <row r="83" spans="1:10" x14ac:dyDescent="0.25">
      <c r="A83" s="47">
        <v>10</v>
      </c>
      <c r="B83" s="48" t="s">
        <v>488</v>
      </c>
      <c r="C83" s="6">
        <v>11</v>
      </c>
      <c r="D83" s="7" t="s">
        <v>6</v>
      </c>
      <c r="E83" s="7" t="s">
        <v>174</v>
      </c>
      <c r="F83" s="7">
        <v>1</v>
      </c>
      <c r="G83" s="8" t="s">
        <v>391</v>
      </c>
      <c r="H83" s="2" t="s">
        <v>686</v>
      </c>
      <c r="I83" s="54" t="s">
        <v>505</v>
      </c>
      <c r="J83" s="53">
        <v>0.42313738309170446</v>
      </c>
    </row>
    <row r="84" spans="1:10" x14ac:dyDescent="0.25">
      <c r="A84" s="47">
        <v>10</v>
      </c>
      <c r="B84" s="48" t="s">
        <v>488</v>
      </c>
      <c r="C84" s="6">
        <v>17</v>
      </c>
      <c r="D84" s="7" t="s">
        <v>175</v>
      </c>
      <c r="E84" s="12" t="s">
        <v>182</v>
      </c>
      <c r="F84" s="7">
        <v>1</v>
      </c>
      <c r="G84" s="8" t="s">
        <v>400</v>
      </c>
      <c r="H84" s="2" t="s">
        <v>695</v>
      </c>
      <c r="I84" s="54" t="s">
        <v>505</v>
      </c>
      <c r="J84" s="53">
        <v>0.4717111596175243</v>
      </c>
    </row>
    <row r="85" spans="1:10" x14ac:dyDescent="0.25">
      <c r="A85" s="47">
        <v>10</v>
      </c>
      <c r="B85" s="48" t="s">
        <v>488</v>
      </c>
      <c r="C85" s="6">
        <v>17</v>
      </c>
      <c r="D85" s="7" t="s">
        <v>175</v>
      </c>
      <c r="E85" s="12" t="s">
        <v>182</v>
      </c>
      <c r="F85" s="12">
        <v>2</v>
      </c>
      <c r="G85" s="35" t="s">
        <v>401</v>
      </c>
      <c r="H85" s="2" t="s">
        <v>696</v>
      </c>
      <c r="I85" s="54" t="s">
        <v>505</v>
      </c>
      <c r="J85" s="53">
        <v>0</v>
      </c>
    </row>
    <row r="86" spans="1:10" x14ac:dyDescent="0.25">
      <c r="A86" s="47">
        <v>11</v>
      </c>
      <c r="B86" s="48" t="s">
        <v>489</v>
      </c>
      <c r="C86" s="6">
        <v>1</v>
      </c>
      <c r="D86" s="7" t="s">
        <v>47</v>
      </c>
      <c r="E86" s="7" t="s">
        <v>183</v>
      </c>
      <c r="F86" s="7">
        <v>1</v>
      </c>
      <c r="G86" s="8" t="s">
        <v>405</v>
      </c>
      <c r="H86" s="2" t="s">
        <v>700</v>
      </c>
      <c r="I86" s="54" t="s">
        <v>505</v>
      </c>
      <c r="J86" s="53">
        <v>0.52153391321550424</v>
      </c>
    </row>
    <row r="87" spans="1:10" x14ac:dyDescent="0.25">
      <c r="A87" s="47">
        <v>11</v>
      </c>
      <c r="B87" s="48" t="s">
        <v>489</v>
      </c>
      <c r="C87" s="6">
        <v>2</v>
      </c>
      <c r="D87" s="7" t="s">
        <v>48</v>
      </c>
      <c r="E87" s="7" t="s">
        <v>184</v>
      </c>
      <c r="F87" s="7">
        <v>1</v>
      </c>
      <c r="G87" s="8" t="s">
        <v>469</v>
      </c>
      <c r="H87" s="2" t="s">
        <v>701</v>
      </c>
      <c r="I87" s="54" t="s">
        <v>505</v>
      </c>
      <c r="J87" s="53">
        <v>0.52153391321550424</v>
      </c>
    </row>
    <row r="88" spans="1:10" x14ac:dyDescent="0.25">
      <c r="A88" s="47">
        <v>11</v>
      </c>
      <c r="B88" s="48" t="s">
        <v>489</v>
      </c>
      <c r="C88" s="6">
        <v>3</v>
      </c>
      <c r="D88" s="7" t="s">
        <v>49</v>
      </c>
      <c r="E88" s="7" t="s">
        <v>185</v>
      </c>
      <c r="F88" s="7">
        <v>1</v>
      </c>
      <c r="G88" s="8" t="s">
        <v>470</v>
      </c>
      <c r="H88" s="2" t="s">
        <v>702</v>
      </c>
      <c r="I88" s="54" t="s">
        <v>505</v>
      </c>
      <c r="J88" s="53">
        <v>0.52153391321550424</v>
      </c>
    </row>
    <row r="89" spans="1:10" x14ac:dyDescent="0.25">
      <c r="A89" s="47">
        <v>11</v>
      </c>
      <c r="B89" s="48" t="s">
        <v>489</v>
      </c>
      <c r="C89" s="6">
        <v>4</v>
      </c>
      <c r="D89" s="7" t="s">
        <v>0</v>
      </c>
      <c r="E89" s="7" t="s">
        <v>186</v>
      </c>
      <c r="F89" s="7">
        <v>1</v>
      </c>
      <c r="G89" s="8" t="s">
        <v>406</v>
      </c>
      <c r="H89" s="2" t="s">
        <v>703</v>
      </c>
      <c r="I89" s="54" t="s">
        <v>505</v>
      </c>
      <c r="J89" s="53">
        <v>0.48626251071750393</v>
      </c>
    </row>
    <row r="90" spans="1:10" x14ac:dyDescent="0.25">
      <c r="A90" s="47">
        <v>11</v>
      </c>
      <c r="B90" s="48" t="s">
        <v>489</v>
      </c>
      <c r="C90" s="6">
        <v>4</v>
      </c>
      <c r="D90" s="7" t="s">
        <v>0</v>
      </c>
      <c r="E90" s="7" t="s">
        <v>186</v>
      </c>
      <c r="F90" s="12">
        <v>2</v>
      </c>
      <c r="G90" s="8" t="s">
        <v>407</v>
      </c>
      <c r="H90" s="2" t="s">
        <v>704</v>
      </c>
      <c r="I90" s="54" t="s">
        <v>505</v>
      </c>
      <c r="J90" s="53">
        <v>0.4172271305724034</v>
      </c>
    </row>
    <row r="91" spans="1:10" x14ac:dyDescent="0.25">
      <c r="A91" s="47">
        <v>11</v>
      </c>
      <c r="B91" s="48" t="s">
        <v>489</v>
      </c>
      <c r="C91" s="6">
        <v>4</v>
      </c>
      <c r="D91" s="7" t="s">
        <v>0</v>
      </c>
      <c r="E91" s="7" t="s">
        <v>186</v>
      </c>
      <c r="F91" s="12">
        <v>3</v>
      </c>
      <c r="G91" s="8" t="s">
        <v>408</v>
      </c>
      <c r="H91" s="2" t="s">
        <v>705</v>
      </c>
      <c r="I91" s="54" t="s">
        <v>505</v>
      </c>
      <c r="J91" s="53">
        <v>0.4172271305724034</v>
      </c>
    </row>
    <row r="92" spans="1:10" x14ac:dyDescent="0.25">
      <c r="A92" s="47">
        <v>11</v>
      </c>
      <c r="B92" s="48" t="s">
        <v>489</v>
      </c>
      <c r="C92" s="6">
        <v>5</v>
      </c>
      <c r="D92" s="7" t="s">
        <v>187</v>
      </c>
      <c r="E92" s="7" t="s">
        <v>188</v>
      </c>
      <c r="F92" s="7">
        <v>1</v>
      </c>
      <c r="G92" s="8" t="s">
        <v>409</v>
      </c>
      <c r="H92" s="2" t="s">
        <v>706</v>
      </c>
      <c r="I92" s="54" t="s">
        <v>505</v>
      </c>
      <c r="J92" s="53">
        <v>0.52153391321550424</v>
      </c>
    </row>
    <row r="93" spans="1:10" x14ac:dyDescent="0.25">
      <c r="A93" s="47">
        <v>11</v>
      </c>
      <c r="B93" s="48" t="s">
        <v>489</v>
      </c>
      <c r="C93" s="6">
        <v>5</v>
      </c>
      <c r="D93" s="7" t="s">
        <v>187</v>
      </c>
      <c r="E93" s="7" t="s">
        <v>188</v>
      </c>
      <c r="F93" s="12">
        <v>2</v>
      </c>
      <c r="G93" s="8" t="s">
        <v>410</v>
      </c>
      <c r="H93" s="2" t="s">
        <v>707</v>
      </c>
      <c r="I93" s="54" t="s">
        <v>505</v>
      </c>
      <c r="J93" s="53">
        <v>0.52153391321550424</v>
      </c>
    </row>
    <row r="94" spans="1:10" x14ac:dyDescent="0.25">
      <c r="A94" s="47">
        <v>1</v>
      </c>
      <c r="B94" s="48" t="s">
        <v>479</v>
      </c>
      <c r="C94" s="6">
        <v>1</v>
      </c>
      <c r="D94" s="7" t="s">
        <v>50</v>
      </c>
      <c r="E94" s="7" t="s">
        <v>218</v>
      </c>
      <c r="F94" s="7">
        <v>1</v>
      </c>
      <c r="G94" s="8" t="s">
        <v>219</v>
      </c>
      <c r="H94" s="2" t="s">
        <v>500</v>
      </c>
      <c r="I94" s="54" t="s">
        <v>501</v>
      </c>
      <c r="J94" s="53" t="s">
        <v>502</v>
      </c>
    </row>
    <row r="95" spans="1:10" x14ac:dyDescent="0.25">
      <c r="A95" s="47">
        <v>1</v>
      </c>
      <c r="B95" s="48" t="s">
        <v>479</v>
      </c>
      <c r="C95" s="6">
        <v>1</v>
      </c>
      <c r="D95" s="7" t="s">
        <v>50</v>
      </c>
      <c r="E95" s="7" t="s">
        <v>218</v>
      </c>
      <c r="F95" s="12">
        <v>2</v>
      </c>
      <c r="G95" s="8" t="s">
        <v>220</v>
      </c>
      <c r="H95" s="2" t="s">
        <v>503</v>
      </c>
      <c r="I95" s="54" t="s">
        <v>501</v>
      </c>
      <c r="J95" s="53" t="s">
        <v>502</v>
      </c>
    </row>
    <row r="96" spans="1:10" x14ac:dyDescent="0.25">
      <c r="A96" s="47">
        <v>1</v>
      </c>
      <c r="B96" s="48" t="s">
        <v>479</v>
      </c>
      <c r="C96" s="6">
        <v>3</v>
      </c>
      <c r="D96" s="7" t="s">
        <v>31</v>
      </c>
      <c r="E96" s="7" t="s">
        <v>225</v>
      </c>
      <c r="F96" s="12">
        <v>2</v>
      </c>
      <c r="G96" s="8" t="s">
        <v>227</v>
      </c>
      <c r="H96" s="2" t="s">
        <v>510</v>
      </c>
      <c r="I96" s="54" t="s">
        <v>501</v>
      </c>
      <c r="J96" s="53" t="s">
        <v>502</v>
      </c>
    </row>
    <row r="97" spans="1:10" x14ac:dyDescent="0.25">
      <c r="A97" s="47">
        <v>1</v>
      </c>
      <c r="B97" s="48" t="s">
        <v>479</v>
      </c>
      <c r="C97" s="6">
        <v>4</v>
      </c>
      <c r="D97" s="7" t="s">
        <v>30</v>
      </c>
      <c r="E97" s="7" t="s">
        <v>52</v>
      </c>
      <c r="F97" s="12">
        <v>2</v>
      </c>
      <c r="G97" s="8" t="s">
        <v>231</v>
      </c>
      <c r="H97" s="2" t="s">
        <v>514</v>
      </c>
      <c r="I97" s="54" t="s">
        <v>501</v>
      </c>
      <c r="J97" s="53" t="s">
        <v>502</v>
      </c>
    </row>
    <row r="98" spans="1:10" x14ac:dyDescent="0.25">
      <c r="A98" s="47">
        <v>1</v>
      </c>
      <c r="B98" s="48" t="s">
        <v>479</v>
      </c>
      <c r="C98" s="6">
        <v>5</v>
      </c>
      <c r="D98" s="7" t="s">
        <v>29</v>
      </c>
      <c r="E98" s="7" t="s">
        <v>53</v>
      </c>
      <c r="F98" s="12">
        <v>3</v>
      </c>
      <c r="G98" s="8" t="s">
        <v>235</v>
      </c>
      <c r="H98" s="2" t="s">
        <v>518</v>
      </c>
      <c r="I98" s="54" t="s">
        <v>501</v>
      </c>
      <c r="J98" s="53" t="s">
        <v>502</v>
      </c>
    </row>
    <row r="99" spans="1:10" x14ac:dyDescent="0.25">
      <c r="A99" s="46">
        <v>1</v>
      </c>
      <c r="B99" s="46" t="s">
        <v>479</v>
      </c>
      <c r="C99" s="6">
        <v>5</v>
      </c>
      <c r="D99" s="7" t="s">
        <v>29</v>
      </c>
      <c r="E99" s="7" t="s">
        <v>53</v>
      </c>
      <c r="F99" s="12">
        <v>7</v>
      </c>
      <c r="G99" s="8" t="s">
        <v>236</v>
      </c>
      <c r="H99" s="2" t="s">
        <v>519</v>
      </c>
      <c r="I99" s="54" t="s">
        <v>501</v>
      </c>
      <c r="J99" s="53" t="s">
        <v>502</v>
      </c>
    </row>
    <row r="100" spans="1:10" x14ac:dyDescent="0.25">
      <c r="A100" s="46">
        <v>1</v>
      </c>
      <c r="B100" s="46" t="s">
        <v>479</v>
      </c>
      <c r="C100" s="6">
        <v>6</v>
      </c>
      <c r="D100" s="7" t="s">
        <v>28</v>
      </c>
      <c r="E100" s="7" t="s">
        <v>54</v>
      </c>
      <c r="F100" s="7">
        <v>1</v>
      </c>
      <c r="G100" s="8" t="s">
        <v>237</v>
      </c>
      <c r="H100" s="2" t="s">
        <v>520</v>
      </c>
      <c r="I100" s="54" t="s">
        <v>501</v>
      </c>
      <c r="J100" s="53" t="s">
        <v>502</v>
      </c>
    </row>
    <row r="101" spans="1:10" x14ac:dyDescent="0.25">
      <c r="A101" s="46">
        <v>1</v>
      </c>
      <c r="B101" s="46" t="s">
        <v>479</v>
      </c>
      <c r="C101" s="6">
        <v>6</v>
      </c>
      <c r="D101" s="7" t="s">
        <v>28</v>
      </c>
      <c r="E101" s="7" t="s">
        <v>54</v>
      </c>
      <c r="F101" s="12">
        <v>2</v>
      </c>
      <c r="G101" s="8" t="s">
        <v>238</v>
      </c>
      <c r="H101" s="2" t="s">
        <v>521</v>
      </c>
      <c r="I101" s="54" t="s">
        <v>501</v>
      </c>
      <c r="J101" s="53" t="s">
        <v>502</v>
      </c>
    </row>
    <row r="102" spans="1:10" x14ac:dyDescent="0.25">
      <c r="A102" s="46">
        <v>1</v>
      </c>
      <c r="B102" s="46" t="s">
        <v>479</v>
      </c>
      <c r="C102" s="6">
        <v>6</v>
      </c>
      <c r="D102" s="7" t="s">
        <v>28</v>
      </c>
      <c r="E102" s="7" t="s">
        <v>54</v>
      </c>
      <c r="F102" s="12">
        <v>3</v>
      </c>
      <c r="G102" s="8" t="s">
        <v>239</v>
      </c>
      <c r="H102" s="2" t="s">
        <v>522</v>
      </c>
      <c r="I102" s="54" t="s">
        <v>501</v>
      </c>
      <c r="J102" s="53" t="s">
        <v>502</v>
      </c>
    </row>
    <row r="103" spans="1:10" x14ac:dyDescent="0.25">
      <c r="A103" s="46">
        <v>1</v>
      </c>
      <c r="B103" s="46" t="s">
        <v>479</v>
      </c>
      <c r="C103" s="6">
        <v>7</v>
      </c>
      <c r="D103" s="7" t="s">
        <v>27</v>
      </c>
      <c r="E103" s="7" t="s">
        <v>55</v>
      </c>
      <c r="F103" s="7">
        <v>1</v>
      </c>
      <c r="G103" s="8" t="s">
        <v>241</v>
      </c>
      <c r="H103" s="2" t="s">
        <v>524</v>
      </c>
      <c r="I103" s="54" t="s">
        <v>501</v>
      </c>
      <c r="J103" s="53" t="s">
        <v>502</v>
      </c>
    </row>
    <row r="104" spans="1:10" x14ac:dyDescent="0.25">
      <c r="A104" s="46">
        <v>1</v>
      </c>
      <c r="B104" s="46" t="s">
        <v>479</v>
      </c>
      <c r="C104" s="6">
        <v>9</v>
      </c>
      <c r="D104" s="7" t="s">
        <v>56</v>
      </c>
      <c r="E104" s="7" t="s">
        <v>59</v>
      </c>
      <c r="F104" s="7">
        <v>1</v>
      </c>
      <c r="G104" s="8" t="s">
        <v>244</v>
      </c>
      <c r="H104" s="2" t="s">
        <v>527</v>
      </c>
      <c r="I104" s="54" t="s">
        <v>501</v>
      </c>
      <c r="J104" s="53" t="s">
        <v>502</v>
      </c>
    </row>
    <row r="105" spans="1:10" x14ac:dyDescent="0.25">
      <c r="A105" s="46">
        <v>1</v>
      </c>
      <c r="B105" s="46" t="s">
        <v>479</v>
      </c>
      <c r="C105" s="6">
        <v>10</v>
      </c>
      <c r="D105" s="7" t="s">
        <v>58</v>
      </c>
      <c r="E105" s="7" t="s">
        <v>61</v>
      </c>
      <c r="F105" s="7">
        <v>1</v>
      </c>
      <c r="G105" s="8" t="s">
        <v>245</v>
      </c>
      <c r="H105" s="2" t="s">
        <v>528</v>
      </c>
      <c r="I105" s="54" t="s">
        <v>501</v>
      </c>
      <c r="J105" s="53" t="s">
        <v>502</v>
      </c>
    </row>
    <row r="106" spans="1:10" x14ac:dyDescent="0.25">
      <c r="A106" s="46">
        <v>1</v>
      </c>
      <c r="B106" s="46" t="s">
        <v>479</v>
      </c>
      <c r="C106" s="6">
        <v>10</v>
      </c>
      <c r="D106" s="7" t="s">
        <v>58</v>
      </c>
      <c r="E106" s="7" t="s">
        <v>61</v>
      </c>
      <c r="F106" s="12">
        <v>2</v>
      </c>
      <c r="G106" s="8" t="s">
        <v>246</v>
      </c>
      <c r="H106" s="2" t="s">
        <v>529</v>
      </c>
      <c r="I106" s="54" t="s">
        <v>501</v>
      </c>
      <c r="J106" s="53" t="s">
        <v>502</v>
      </c>
    </row>
    <row r="107" spans="1:10" x14ac:dyDescent="0.25">
      <c r="A107" s="46">
        <v>1</v>
      </c>
      <c r="B107" s="46" t="s">
        <v>479</v>
      </c>
      <c r="C107" s="6">
        <v>11</v>
      </c>
      <c r="D107" s="7" t="s">
        <v>60</v>
      </c>
      <c r="E107" s="7" t="s">
        <v>63</v>
      </c>
      <c r="F107" s="7">
        <v>1</v>
      </c>
      <c r="G107" s="8" t="s">
        <v>247</v>
      </c>
      <c r="H107" s="2" t="s">
        <v>530</v>
      </c>
      <c r="I107" s="54" t="s">
        <v>501</v>
      </c>
      <c r="J107" s="53" t="s">
        <v>502</v>
      </c>
    </row>
    <row r="108" spans="1:10" x14ac:dyDescent="0.25">
      <c r="A108" s="46">
        <v>1</v>
      </c>
      <c r="B108" s="46" t="s">
        <v>479</v>
      </c>
      <c r="C108" s="6">
        <v>12</v>
      </c>
      <c r="D108" s="9" t="s">
        <v>62</v>
      </c>
      <c r="E108" s="9" t="s">
        <v>65</v>
      </c>
      <c r="F108" s="7">
        <v>1</v>
      </c>
      <c r="G108" s="10" t="s">
        <v>248</v>
      </c>
      <c r="H108" s="2" t="s">
        <v>531</v>
      </c>
      <c r="I108" s="54" t="s">
        <v>501</v>
      </c>
      <c r="J108" s="53" t="s">
        <v>502</v>
      </c>
    </row>
    <row r="109" spans="1:10" x14ac:dyDescent="0.25">
      <c r="A109" s="46">
        <v>2</v>
      </c>
      <c r="B109" s="46" t="s">
        <v>480</v>
      </c>
      <c r="C109" s="6">
        <v>4</v>
      </c>
      <c r="D109" s="6" t="s">
        <v>43</v>
      </c>
      <c r="E109" s="7" t="s">
        <v>70</v>
      </c>
      <c r="F109" s="7">
        <v>1</v>
      </c>
      <c r="G109" s="8" t="s">
        <v>262</v>
      </c>
      <c r="H109" s="2" t="s">
        <v>545</v>
      </c>
      <c r="I109" s="54" t="s">
        <v>501</v>
      </c>
      <c r="J109" s="53" t="s">
        <v>502</v>
      </c>
    </row>
    <row r="110" spans="1:10" x14ac:dyDescent="0.25">
      <c r="A110" s="46">
        <v>2</v>
      </c>
      <c r="B110" s="46" t="s">
        <v>480</v>
      </c>
      <c r="C110" s="6">
        <v>5</v>
      </c>
      <c r="D110" s="6" t="s">
        <v>71</v>
      </c>
      <c r="E110" s="12" t="s">
        <v>72</v>
      </c>
      <c r="F110" s="7">
        <v>1</v>
      </c>
      <c r="G110" s="8" t="s">
        <v>443</v>
      </c>
      <c r="H110" s="2" t="s">
        <v>547</v>
      </c>
      <c r="I110" s="54" t="s">
        <v>501</v>
      </c>
      <c r="J110" s="53" t="s">
        <v>502</v>
      </c>
    </row>
    <row r="111" spans="1:10" x14ac:dyDescent="0.25">
      <c r="A111" s="46">
        <v>2</v>
      </c>
      <c r="B111" s="46" t="s">
        <v>480</v>
      </c>
      <c r="C111" s="6">
        <v>5</v>
      </c>
      <c r="D111" s="6" t="s">
        <v>71</v>
      </c>
      <c r="E111" s="12" t="s">
        <v>72</v>
      </c>
      <c r="F111" s="12">
        <v>2</v>
      </c>
      <c r="G111" s="8" t="s">
        <v>264</v>
      </c>
      <c r="H111" s="2" t="s">
        <v>548</v>
      </c>
      <c r="I111" s="54" t="s">
        <v>501</v>
      </c>
      <c r="J111" s="53" t="s">
        <v>502</v>
      </c>
    </row>
    <row r="112" spans="1:10" x14ac:dyDescent="0.25">
      <c r="A112" s="46">
        <v>2</v>
      </c>
      <c r="B112" s="46" t="s">
        <v>480</v>
      </c>
      <c r="C112" s="6">
        <v>5</v>
      </c>
      <c r="D112" s="6" t="s">
        <v>71</v>
      </c>
      <c r="E112" s="12" t="s">
        <v>72</v>
      </c>
      <c r="F112" s="12">
        <v>3</v>
      </c>
      <c r="G112" s="8" t="s">
        <v>265</v>
      </c>
      <c r="H112" s="2" t="s">
        <v>549</v>
      </c>
      <c r="I112" s="54" t="s">
        <v>501</v>
      </c>
      <c r="J112" s="53" t="s">
        <v>502</v>
      </c>
    </row>
    <row r="113" spans="1:10" x14ac:dyDescent="0.25">
      <c r="A113" s="46">
        <v>2</v>
      </c>
      <c r="B113" s="46" t="s">
        <v>480</v>
      </c>
      <c r="C113" s="6">
        <v>5</v>
      </c>
      <c r="D113" s="6" t="s">
        <v>71</v>
      </c>
      <c r="E113" s="12" t="s">
        <v>72</v>
      </c>
      <c r="F113" s="12">
        <v>4</v>
      </c>
      <c r="G113" s="8" t="s">
        <v>266</v>
      </c>
      <c r="H113" s="2" t="s">
        <v>550</v>
      </c>
      <c r="I113" s="54" t="s">
        <v>501</v>
      </c>
      <c r="J113" s="53" t="s">
        <v>502</v>
      </c>
    </row>
    <row r="114" spans="1:10" x14ac:dyDescent="0.25">
      <c r="A114" s="46">
        <v>2</v>
      </c>
      <c r="B114" s="46" t="s">
        <v>480</v>
      </c>
      <c r="C114" s="6">
        <v>9</v>
      </c>
      <c r="D114" s="6" t="s">
        <v>20</v>
      </c>
      <c r="E114" s="7" t="s">
        <v>76</v>
      </c>
      <c r="F114" s="7">
        <v>1</v>
      </c>
      <c r="G114" s="8" t="s">
        <v>274</v>
      </c>
      <c r="H114" s="2" t="s">
        <v>560</v>
      </c>
      <c r="I114" s="54" t="s">
        <v>501</v>
      </c>
      <c r="J114" s="53" t="s">
        <v>502</v>
      </c>
    </row>
    <row r="115" spans="1:10" x14ac:dyDescent="0.25">
      <c r="A115" s="46">
        <v>2</v>
      </c>
      <c r="B115" s="46" t="s">
        <v>480</v>
      </c>
      <c r="C115" s="6">
        <v>11</v>
      </c>
      <c r="D115" s="6" t="s">
        <v>44</v>
      </c>
      <c r="E115" s="12" t="s">
        <v>79</v>
      </c>
      <c r="F115" s="12">
        <v>2</v>
      </c>
      <c r="G115" s="8" t="s">
        <v>279</v>
      </c>
      <c r="H115" s="2" t="s">
        <v>565</v>
      </c>
      <c r="I115" s="54" t="s">
        <v>501</v>
      </c>
      <c r="J115" s="53" t="s">
        <v>502</v>
      </c>
    </row>
    <row r="116" spans="1:10" x14ac:dyDescent="0.25">
      <c r="A116" s="46">
        <v>2</v>
      </c>
      <c r="B116" s="46" t="s">
        <v>480</v>
      </c>
      <c r="C116" s="6">
        <v>11</v>
      </c>
      <c r="D116" s="6" t="s">
        <v>44</v>
      </c>
      <c r="E116" s="12" t="s">
        <v>79</v>
      </c>
      <c r="F116" s="12">
        <v>3</v>
      </c>
      <c r="G116" s="8" t="s">
        <v>280</v>
      </c>
      <c r="H116" s="2" t="s">
        <v>566</v>
      </c>
      <c r="I116" s="54" t="s">
        <v>501</v>
      </c>
      <c r="J116" s="53" t="s">
        <v>502</v>
      </c>
    </row>
    <row r="117" spans="1:10" x14ac:dyDescent="0.25">
      <c r="A117" s="46">
        <v>3</v>
      </c>
      <c r="B117" s="46" t="s">
        <v>481</v>
      </c>
      <c r="C117" s="6">
        <v>1</v>
      </c>
      <c r="D117" s="7" t="s">
        <v>80</v>
      </c>
      <c r="E117" s="7" t="s">
        <v>81</v>
      </c>
      <c r="F117" s="7">
        <v>1</v>
      </c>
      <c r="G117" s="8" t="s">
        <v>281</v>
      </c>
      <c r="H117" s="2" t="s">
        <v>567</v>
      </c>
      <c r="I117" s="54" t="s">
        <v>501</v>
      </c>
      <c r="J117" s="53" t="s">
        <v>502</v>
      </c>
    </row>
    <row r="118" spans="1:10" x14ac:dyDescent="0.25">
      <c r="A118" s="46">
        <v>3</v>
      </c>
      <c r="B118" s="46" t="s">
        <v>481</v>
      </c>
      <c r="C118" s="6">
        <v>2</v>
      </c>
      <c r="D118" s="7" t="s">
        <v>82</v>
      </c>
      <c r="E118" s="7" t="s">
        <v>83</v>
      </c>
      <c r="F118" s="7">
        <v>1</v>
      </c>
      <c r="G118" s="8" t="s">
        <v>282</v>
      </c>
      <c r="H118" s="2" t="s">
        <v>568</v>
      </c>
      <c r="I118" s="54" t="s">
        <v>501</v>
      </c>
      <c r="J118" s="53" t="s">
        <v>502</v>
      </c>
    </row>
    <row r="119" spans="1:10" x14ac:dyDescent="0.25">
      <c r="A119" s="49">
        <v>3</v>
      </c>
      <c r="B119" s="49" t="s">
        <v>481</v>
      </c>
      <c r="C119" s="49">
        <v>2</v>
      </c>
      <c r="D119" s="50" t="s">
        <v>82</v>
      </c>
      <c r="E119" s="50" t="s">
        <v>83</v>
      </c>
      <c r="F119" s="51">
        <v>7</v>
      </c>
      <c r="G119" s="45" t="s">
        <v>283</v>
      </c>
      <c r="H119" s="2" t="s">
        <v>569</v>
      </c>
      <c r="I119" s="54" t="s">
        <v>501</v>
      </c>
      <c r="J119" s="53" t="s">
        <v>502</v>
      </c>
    </row>
    <row r="120" spans="1:10" x14ac:dyDescent="0.25">
      <c r="A120" s="6">
        <v>3</v>
      </c>
      <c r="B120" s="6" t="s">
        <v>481</v>
      </c>
      <c r="C120" s="6">
        <v>3</v>
      </c>
      <c r="D120" s="7" t="s">
        <v>19</v>
      </c>
      <c r="E120" s="6" t="s">
        <v>284</v>
      </c>
      <c r="F120" s="12">
        <v>7</v>
      </c>
      <c r="G120" s="8" t="s">
        <v>286</v>
      </c>
      <c r="H120" s="2" t="s">
        <v>571</v>
      </c>
      <c r="I120" s="54" t="s">
        <v>501</v>
      </c>
      <c r="J120" s="53" t="s">
        <v>502</v>
      </c>
    </row>
    <row r="121" spans="1:10" x14ac:dyDescent="0.25">
      <c r="A121" s="46">
        <v>3</v>
      </c>
      <c r="B121" s="46" t="s">
        <v>481</v>
      </c>
      <c r="C121" s="6">
        <v>4</v>
      </c>
      <c r="D121" s="7" t="s">
        <v>84</v>
      </c>
      <c r="E121" s="7" t="s">
        <v>85</v>
      </c>
      <c r="F121" s="7">
        <v>1</v>
      </c>
      <c r="G121" s="8" t="s">
        <v>287</v>
      </c>
      <c r="H121" s="2" t="s">
        <v>572</v>
      </c>
      <c r="I121" s="54" t="s">
        <v>501</v>
      </c>
      <c r="J121" s="53" t="s">
        <v>502</v>
      </c>
    </row>
    <row r="122" spans="1:10" x14ac:dyDescent="0.25">
      <c r="A122" s="46">
        <v>3</v>
      </c>
      <c r="B122" s="46" t="s">
        <v>481</v>
      </c>
      <c r="C122" s="6">
        <v>5</v>
      </c>
      <c r="D122" s="7" t="s">
        <v>86</v>
      </c>
      <c r="E122" s="7" t="s">
        <v>87</v>
      </c>
      <c r="F122" s="7">
        <v>1</v>
      </c>
      <c r="G122" s="8" t="s">
        <v>288</v>
      </c>
      <c r="H122" s="2" t="s">
        <v>573</v>
      </c>
      <c r="I122" s="54" t="s">
        <v>501</v>
      </c>
      <c r="J122" s="53" t="s">
        <v>502</v>
      </c>
    </row>
    <row r="123" spans="1:10" x14ac:dyDescent="0.25">
      <c r="A123" s="46">
        <v>3</v>
      </c>
      <c r="B123" s="46" t="s">
        <v>481</v>
      </c>
      <c r="C123" s="6">
        <v>6</v>
      </c>
      <c r="D123" s="7" t="s">
        <v>18</v>
      </c>
      <c r="E123" s="7" t="s">
        <v>88</v>
      </c>
      <c r="F123" s="7">
        <v>1</v>
      </c>
      <c r="G123" s="8" t="s">
        <v>289</v>
      </c>
      <c r="H123" s="2" t="s">
        <v>574</v>
      </c>
      <c r="I123" s="54" t="s">
        <v>501</v>
      </c>
      <c r="J123" s="53" t="s">
        <v>502</v>
      </c>
    </row>
    <row r="124" spans="1:10" x14ac:dyDescent="0.25">
      <c r="A124" s="46">
        <v>3</v>
      </c>
      <c r="B124" s="46" t="s">
        <v>481</v>
      </c>
      <c r="C124" s="6">
        <v>6</v>
      </c>
      <c r="D124" s="7" t="s">
        <v>18</v>
      </c>
      <c r="E124" s="7" t="s">
        <v>88</v>
      </c>
      <c r="F124" s="12">
        <v>2</v>
      </c>
      <c r="G124" s="8" t="s">
        <v>290</v>
      </c>
      <c r="H124" s="2" t="s">
        <v>575</v>
      </c>
      <c r="I124" s="54" t="s">
        <v>501</v>
      </c>
      <c r="J124" s="53" t="s">
        <v>502</v>
      </c>
    </row>
    <row r="125" spans="1:10" x14ac:dyDescent="0.25">
      <c r="A125" s="46">
        <v>3</v>
      </c>
      <c r="B125" s="46" t="s">
        <v>481</v>
      </c>
      <c r="C125" s="6">
        <v>7</v>
      </c>
      <c r="D125" s="7" t="s">
        <v>89</v>
      </c>
      <c r="E125" s="7" t="s">
        <v>90</v>
      </c>
      <c r="F125" s="7">
        <v>1</v>
      </c>
      <c r="G125" s="8" t="s">
        <v>292</v>
      </c>
      <c r="H125" s="2" t="s">
        <v>577</v>
      </c>
      <c r="I125" s="54" t="s">
        <v>501</v>
      </c>
      <c r="J125" s="53" t="s">
        <v>502</v>
      </c>
    </row>
    <row r="126" spans="1:10" x14ac:dyDescent="0.25">
      <c r="A126" s="46">
        <v>3</v>
      </c>
      <c r="B126" s="46" t="s">
        <v>481</v>
      </c>
      <c r="C126" s="6">
        <v>9</v>
      </c>
      <c r="D126" s="7" t="s">
        <v>92</v>
      </c>
      <c r="E126" s="7" t="s">
        <v>93</v>
      </c>
      <c r="F126" s="7">
        <v>1</v>
      </c>
      <c r="G126" s="8" t="s">
        <v>297</v>
      </c>
      <c r="H126" s="2" t="s">
        <v>582</v>
      </c>
      <c r="I126" s="54" t="s">
        <v>501</v>
      </c>
      <c r="J126" s="53" t="s">
        <v>502</v>
      </c>
    </row>
    <row r="127" spans="1:10" x14ac:dyDescent="0.25">
      <c r="A127" s="46">
        <v>3</v>
      </c>
      <c r="B127" s="46" t="s">
        <v>481</v>
      </c>
      <c r="C127" s="6">
        <v>9</v>
      </c>
      <c r="D127" s="7" t="s">
        <v>92</v>
      </c>
      <c r="E127" s="7" t="s">
        <v>93</v>
      </c>
      <c r="F127" s="12">
        <v>2</v>
      </c>
      <c r="G127" s="8" t="s">
        <v>298</v>
      </c>
      <c r="H127" s="2" t="s">
        <v>583</v>
      </c>
      <c r="I127" s="54" t="s">
        <v>501</v>
      </c>
      <c r="J127" s="53" t="s">
        <v>502</v>
      </c>
    </row>
    <row r="128" spans="1:10" x14ac:dyDescent="0.25">
      <c r="A128" s="46">
        <v>3</v>
      </c>
      <c r="B128" s="46" t="s">
        <v>481</v>
      </c>
      <c r="C128" s="6">
        <v>9</v>
      </c>
      <c r="D128" s="7" t="s">
        <v>92</v>
      </c>
      <c r="E128" s="7" t="s">
        <v>93</v>
      </c>
      <c r="F128" s="12">
        <v>3</v>
      </c>
      <c r="G128" s="8" t="s">
        <v>299</v>
      </c>
      <c r="H128" s="2" t="s">
        <v>584</v>
      </c>
      <c r="I128" s="54" t="s">
        <v>501</v>
      </c>
      <c r="J128" s="53" t="s">
        <v>502</v>
      </c>
    </row>
    <row r="129" spans="1:10" x14ac:dyDescent="0.25">
      <c r="A129" s="46">
        <v>3</v>
      </c>
      <c r="B129" s="46" t="s">
        <v>481</v>
      </c>
      <c r="C129" s="6">
        <v>9</v>
      </c>
      <c r="D129" s="7" t="s">
        <v>92</v>
      </c>
      <c r="E129" s="7" t="s">
        <v>93</v>
      </c>
      <c r="F129" s="12">
        <v>4</v>
      </c>
      <c r="G129" s="8" t="s">
        <v>300</v>
      </c>
      <c r="H129" s="2" t="s">
        <v>585</v>
      </c>
      <c r="I129" s="54" t="s">
        <v>501</v>
      </c>
      <c r="J129" s="53" t="s">
        <v>502</v>
      </c>
    </row>
    <row r="130" spans="1:10" x14ac:dyDescent="0.25">
      <c r="A130" s="46">
        <v>4</v>
      </c>
      <c r="B130" s="46" t="s">
        <v>482</v>
      </c>
      <c r="C130" s="6">
        <v>6</v>
      </c>
      <c r="D130" s="7" t="s">
        <v>96</v>
      </c>
      <c r="E130" s="7" t="s">
        <v>97</v>
      </c>
      <c r="F130" s="7">
        <v>1</v>
      </c>
      <c r="G130" s="8" t="s">
        <v>310</v>
      </c>
      <c r="H130" s="2" t="s">
        <v>594</v>
      </c>
      <c r="I130" s="54" t="s">
        <v>501</v>
      </c>
      <c r="J130" s="53" t="s">
        <v>502</v>
      </c>
    </row>
    <row r="131" spans="1:10" x14ac:dyDescent="0.25">
      <c r="A131" s="46">
        <v>4</v>
      </c>
      <c r="B131" s="46" t="s">
        <v>482</v>
      </c>
      <c r="C131" s="6">
        <v>6</v>
      </c>
      <c r="D131" s="7" t="s">
        <v>96</v>
      </c>
      <c r="E131" s="7" t="s">
        <v>97</v>
      </c>
      <c r="F131" s="12">
        <v>2</v>
      </c>
      <c r="G131" s="8" t="s">
        <v>311</v>
      </c>
      <c r="H131" s="2" t="s">
        <v>595</v>
      </c>
      <c r="I131" s="54" t="s">
        <v>501</v>
      </c>
      <c r="J131" s="53" t="s">
        <v>502</v>
      </c>
    </row>
    <row r="132" spans="1:10" x14ac:dyDescent="0.25">
      <c r="A132" s="46">
        <v>4</v>
      </c>
      <c r="B132" s="46" t="s">
        <v>482</v>
      </c>
      <c r="C132" s="6">
        <v>6</v>
      </c>
      <c r="D132" s="7" t="s">
        <v>96</v>
      </c>
      <c r="E132" s="7" t="s">
        <v>97</v>
      </c>
      <c r="F132" s="12">
        <v>3</v>
      </c>
      <c r="G132" s="8" t="s">
        <v>312</v>
      </c>
      <c r="H132" s="2" t="s">
        <v>596</v>
      </c>
      <c r="I132" s="54" t="s">
        <v>501</v>
      </c>
      <c r="J132" s="53" t="s">
        <v>502</v>
      </c>
    </row>
    <row r="133" spans="1:10" x14ac:dyDescent="0.25">
      <c r="A133" s="46">
        <v>4</v>
      </c>
      <c r="B133" s="46" t="s">
        <v>482</v>
      </c>
      <c r="C133" s="6">
        <v>6</v>
      </c>
      <c r="D133" s="7" t="s">
        <v>96</v>
      </c>
      <c r="E133" s="7" t="s">
        <v>97</v>
      </c>
      <c r="F133" s="12">
        <v>4</v>
      </c>
      <c r="G133" s="8" t="s">
        <v>313</v>
      </c>
      <c r="H133" s="2" t="s">
        <v>597</v>
      </c>
      <c r="I133" s="54" t="s">
        <v>501</v>
      </c>
      <c r="J133" s="53" t="s">
        <v>502</v>
      </c>
    </row>
    <row r="134" spans="1:10" x14ac:dyDescent="0.25">
      <c r="A134" s="6">
        <v>4</v>
      </c>
      <c r="B134" s="6" t="s">
        <v>482</v>
      </c>
      <c r="C134" s="6">
        <v>7</v>
      </c>
      <c r="D134" s="7" t="s">
        <v>98</v>
      </c>
      <c r="E134" s="7" t="s">
        <v>99</v>
      </c>
      <c r="F134" s="7">
        <v>1</v>
      </c>
      <c r="G134" s="8" t="s">
        <v>314</v>
      </c>
      <c r="H134" s="2" t="s">
        <v>598</v>
      </c>
      <c r="I134" s="54" t="s">
        <v>501</v>
      </c>
      <c r="J134" s="53" t="s">
        <v>502</v>
      </c>
    </row>
    <row r="135" spans="1:10" x14ac:dyDescent="0.25">
      <c r="A135" s="6">
        <v>5</v>
      </c>
      <c r="B135" s="6" t="s">
        <v>483</v>
      </c>
      <c r="C135" s="6">
        <v>1</v>
      </c>
      <c r="D135" s="7" t="s">
        <v>12</v>
      </c>
      <c r="E135" s="7" t="s">
        <v>447</v>
      </c>
      <c r="F135" s="12">
        <v>2</v>
      </c>
      <c r="G135" s="8" t="s">
        <v>317</v>
      </c>
      <c r="H135" s="2" t="s">
        <v>601</v>
      </c>
      <c r="I135" s="54" t="s">
        <v>501</v>
      </c>
      <c r="J135" s="53" t="s">
        <v>502</v>
      </c>
    </row>
    <row r="136" spans="1:10" x14ac:dyDescent="0.25">
      <c r="A136" s="6">
        <v>5</v>
      </c>
      <c r="B136" s="6" t="s">
        <v>483</v>
      </c>
      <c r="C136" s="6">
        <v>1</v>
      </c>
      <c r="D136" s="7" t="s">
        <v>12</v>
      </c>
      <c r="E136" s="7" t="s">
        <v>447</v>
      </c>
      <c r="F136" s="12">
        <v>3</v>
      </c>
      <c r="G136" s="8" t="s">
        <v>318</v>
      </c>
      <c r="H136" s="2" t="s">
        <v>602</v>
      </c>
      <c r="I136" s="54" t="s">
        <v>501</v>
      </c>
      <c r="J136" s="53" t="s">
        <v>502</v>
      </c>
    </row>
    <row r="137" spans="1:10" x14ac:dyDescent="0.25">
      <c r="A137" s="6">
        <v>5</v>
      </c>
      <c r="B137" s="6" t="s">
        <v>483</v>
      </c>
      <c r="C137" s="6">
        <v>1</v>
      </c>
      <c r="D137" s="7" t="s">
        <v>12</v>
      </c>
      <c r="E137" s="7" t="s">
        <v>447</v>
      </c>
      <c r="F137" s="12">
        <v>4</v>
      </c>
      <c r="G137" s="8" t="s">
        <v>446</v>
      </c>
      <c r="H137" s="2" t="s">
        <v>603</v>
      </c>
      <c r="I137" s="54" t="s">
        <v>501</v>
      </c>
      <c r="J137" s="53" t="s">
        <v>502</v>
      </c>
    </row>
    <row r="138" spans="1:10" x14ac:dyDescent="0.25">
      <c r="A138" s="6">
        <v>5</v>
      </c>
      <c r="B138" s="6" t="s">
        <v>483</v>
      </c>
      <c r="C138" s="6">
        <v>2</v>
      </c>
      <c r="D138" s="7" t="s">
        <v>101</v>
      </c>
      <c r="E138" s="7" t="s">
        <v>448</v>
      </c>
      <c r="F138" s="7">
        <v>1</v>
      </c>
      <c r="G138" s="8" t="s">
        <v>319</v>
      </c>
      <c r="H138" s="2" t="s">
        <v>604</v>
      </c>
      <c r="I138" s="54" t="s">
        <v>501</v>
      </c>
      <c r="J138" s="53" t="s">
        <v>502</v>
      </c>
    </row>
    <row r="139" spans="1:10" x14ac:dyDescent="0.25">
      <c r="A139" s="6">
        <v>5</v>
      </c>
      <c r="B139" s="6" t="s">
        <v>483</v>
      </c>
      <c r="C139" s="6">
        <v>2</v>
      </c>
      <c r="D139" s="7" t="s">
        <v>101</v>
      </c>
      <c r="E139" s="7" t="s">
        <v>448</v>
      </c>
      <c r="F139" s="12">
        <v>2</v>
      </c>
      <c r="G139" s="8" t="s">
        <v>320</v>
      </c>
      <c r="H139" s="2" t="s">
        <v>605</v>
      </c>
      <c r="I139" s="54" t="s">
        <v>501</v>
      </c>
      <c r="J139" s="53" t="s">
        <v>502</v>
      </c>
    </row>
    <row r="140" spans="1:10" x14ac:dyDescent="0.25">
      <c r="A140" s="6">
        <v>5</v>
      </c>
      <c r="B140" s="6" t="s">
        <v>483</v>
      </c>
      <c r="C140" s="6">
        <v>10</v>
      </c>
      <c r="D140" s="7" t="s">
        <v>102</v>
      </c>
      <c r="E140" s="7" t="s">
        <v>106</v>
      </c>
      <c r="F140" s="7">
        <v>1</v>
      </c>
      <c r="G140" s="8" t="s">
        <v>321</v>
      </c>
      <c r="H140" s="2" t="s">
        <v>606</v>
      </c>
      <c r="I140" s="54" t="s">
        <v>501</v>
      </c>
      <c r="J140" s="53" t="s">
        <v>502</v>
      </c>
    </row>
    <row r="141" spans="1:10" x14ac:dyDescent="0.25">
      <c r="A141" s="6">
        <v>5</v>
      </c>
      <c r="B141" s="6" t="s">
        <v>483</v>
      </c>
      <c r="C141" s="6">
        <v>10</v>
      </c>
      <c r="D141" s="7" t="s">
        <v>102</v>
      </c>
      <c r="E141" s="7" t="s">
        <v>106</v>
      </c>
      <c r="F141" s="12">
        <v>2</v>
      </c>
      <c r="G141" s="8" t="s">
        <v>322</v>
      </c>
      <c r="H141" s="2" t="s">
        <v>607</v>
      </c>
      <c r="I141" s="54" t="s">
        <v>501</v>
      </c>
      <c r="J141" s="53" t="s">
        <v>502</v>
      </c>
    </row>
    <row r="142" spans="1:10" x14ac:dyDescent="0.25">
      <c r="A142" s="6">
        <v>5</v>
      </c>
      <c r="B142" s="6" t="s">
        <v>483</v>
      </c>
      <c r="C142" s="6">
        <v>11</v>
      </c>
      <c r="D142" s="7" t="s">
        <v>103</v>
      </c>
      <c r="E142" s="7" t="s">
        <v>108</v>
      </c>
      <c r="F142" s="7">
        <v>1</v>
      </c>
      <c r="G142" s="8" t="s">
        <v>323</v>
      </c>
      <c r="H142" s="2" t="s">
        <v>608</v>
      </c>
      <c r="I142" s="54" t="s">
        <v>501</v>
      </c>
      <c r="J142" s="53" t="s">
        <v>502</v>
      </c>
    </row>
    <row r="143" spans="1:10" x14ac:dyDescent="0.25">
      <c r="A143" s="6">
        <v>5</v>
      </c>
      <c r="B143" s="6" t="s">
        <v>483</v>
      </c>
      <c r="C143" s="6">
        <v>11</v>
      </c>
      <c r="D143" s="7" t="s">
        <v>103</v>
      </c>
      <c r="E143" s="7" t="s">
        <v>108</v>
      </c>
      <c r="F143" s="12">
        <v>2</v>
      </c>
      <c r="G143" s="8" t="s">
        <v>324</v>
      </c>
      <c r="H143" s="2" t="s">
        <v>609</v>
      </c>
      <c r="I143" s="54" t="s">
        <v>501</v>
      </c>
      <c r="J143" s="53" t="s">
        <v>502</v>
      </c>
    </row>
    <row r="144" spans="1:10" x14ac:dyDescent="0.25">
      <c r="A144" s="6">
        <v>5</v>
      </c>
      <c r="B144" s="6" t="s">
        <v>483</v>
      </c>
      <c r="C144" s="6">
        <v>12</v>
      </c>
      <c r="D144" s="7" t="s">
        <v>104</v>
      </c>
      <c r="E144" s="7" t="s">
        <v>110</v>
      </c>
      <c r="F144" s="7">
        <v>1</v>
      </c>
      <c r="G144" s="8" t="s">
        <v>325</v>
      </c>
      <c r="H144" s="2" t="s">
        <v>610</v>
      </c>
      <c r="I144" s="54" t="s">
        <v>501</v>
      </c>
      <c r="J144" s="53" t="s">
        <v>502</v>
      </c>
    </row>
    <row r="145" spans="1:10" x14ac:dyDescent="0.25">
      <c r="A145" s="6">
        <v>5</v>
      </c>
      <c r="B145" s="6" t="s">
        <v>483</v>
      </c>
      <c r="C145" s="6">
        <v>12</v>
      </c>
      <c r="D145" s="7" t="s">
        <v>104</v>
      </c>
      <c r="E145" s="7" t="s">
        <v>110</v>
      </c>
      <c r="F145" s="12">
        <v>2</v>
      </c>
      <c r="G145" s="8" t="s">
        <v>326</v>
      </c>
      <c r="H145" s="2" t="s">
        <v>611</v>
      </c>
      <c r="I145" s="54" t="s">
        <v>501</v>
      </c>
      <c r="J145" s="53" t="s">
        <v>502</v>
      </c>
    </row>
    <row r="146" spans="1:10" x14ac:dyDescent="0.25">
      <c r="A146" s="6">
        <v>5</v>
      </c>
      <c r="B146" s="6" t="s">
        <v>483</v>
      </c>
      <c r="C146" s="6">
        <v>12</v>
      </c>
      <c r="D146" s="7" t="s">
        <v>104</v>
      </c>
      <c r="E146" s="7" t="s">
        <v>110</v>
      </c>
      <c r="F146" s="12">
        <v>3</v>
      </c>
      <c r="G146" s="8" t="s">
        <v>327</v>
      </c>
      <c r="H146" s="2" t="s">
        <v>612</v>
      </c>
      <c r="I146" s="54" t="s">
        <v>501</v>
      </c>
      <c r="J146" s="53" t="s">
        <v>502</v>
      </c>
    </row>
    <row r="147" spans="1:10" x14ac:dyDescent="0.25">
      <c r="A147" s="6">
        <v>5</v>
      </c>
      <c r="B147" s="6" t="s">
        <v>483</v>
      </c>
      <c r="C147" s="6">
        <v>13</v>
      </c>
      <c r="D147" s="7" t="s">
        <v>105</v>
      </c>
      <c r="E147" s="7" t="s">
        <v>111</v>
      </c>
      <c r="F147" s="7">
        <v>1</v>
      </c>
      <c r="G147" s="8" t="s">
        <v>453</v>
      </c>
      <c r="H147" s="2" t="s">
        <v>613</v>
      </c>
      <c r="I147" s="54" t="s">
        <v>501</v>
      </c>
      <c r="J147" s="53" t="s">
        <v>502</v>
      </c>
    </row>
    <row r="148" spans="1:10" x14ac:dyDescent="0.25">
      <c r="A148" s="6">
        <v>5</v>
      </c>
      <c r="B148" s="6" t="s">
        <v>483</v>
      </c>
      <c r="C148" s="6">
        <v>14</v>
      </c>
      <c r="D148" s="12" t="s">
        <v>107</v>
      </c>
      <c r="E148" s="12" t="s">
        <v>112</v>
      </c>
      <c r="F148" s="7">
        <v>1</v>
      </c>
      <c r="G148" s="8" t="s">
        <v>328</v>
      </c>
      <c r="H148" s="2" t="s">
        <v>614</v>
      </c>
      <c r="I148" s="54" t="s">
        <v>501</v>
      </c>
      <c r="J148" s="53" t="s">
        <v>502</v>
      </c>
    </row>
    <row r="149" spans="1:10" x14ac:dyDescent="0.25">
      <c r="A149" s="6">
        <v>5</v>
      </c>
      <c r="B149" s="6" t="s">
        <v>483</v>
      </c>
      <c r="C149" s="6">
        <v>15</v>
      </c>
      <c r="D149" s="12" t="s">
        <v>109</v>
      </c>
      <c r="E149" s="12" t="s">
        <v>113</v>
      </c>
      <c r="F149" s="7">
        <v>1</v>
      </c>
      <c r="G149" s="8" t="s">
        <v>329</v>
      </c>
      <c r="H149" s="2" t="s">
        <v>615</v>
      </c>
      <c r="I149" s="54" t="s">
        <v>501</v>
      </c>
      <c r="J149" s="53" t="s">
        <v>502</v>
      </c>
    </row>
    <row r="150" spans="1:10" x14ac:dyDescent="0.25">
      <c r="A150" s="6">
        <v>6</v>
      </c>
      <c r="B150" s="6" t="s">
        <v>484</v>
      </c>
      <c r="C150" s="6">
        <v>1</v>
      </c>
      <c r="D150" s="7" t="s">
        <v>114</v>
      </c>
      <c r="E150" s="7" t="s">
        <v>115</v>
      </c>
      <c r="F150" s="7">
        <v>1</v>
      </c>
      <c r="G150" s="8" t="s">
        <v>330</v>
      </c>
      <c r="H150" s="2" t="s">
        <v>616</v>
      </c>
      <c r="I150" s="54" t="s">
        <v>501</v>
      </c>
      <c r="J150" s="53" t="s">
        <v>502</v>
      </c>
    </row>
    <row r="151" spans="1:10" x14ac:dyDescent="0.25">
      <c r="A151" s="6">
        <v>6</v>
      </c>
      <c r="B151" s="6" t="s">
        <v>484</v>
      </c>
      <c r="C151" s="6">
        <v>2</v>
      </c>
      <c r="D151" s="7" t="s">
        <v>116</v>
      </c>
      <c r="E151" s="7" t="s">
        <v>451</v>
      </c>
      <c r="F151" s="7">
        <v>1</v>
      </c>
      <c r="G151" s="8" t="s">
        <v>331</v>
      </c>
      <c r="H151" s="2" t="s">
        <v>617</v>
      </c>
      <c r="I151" s="54" t="s">
        <v>501</v>
      </c>
      <c r="J151" s="53" t="s">
        <v>502</v>
      </c>
    </row>
    <row r="152" spans="1:10" x14ac:dyDescent="0.25">
      <c r="A152" s="6">
        <v>6</v>
      </c>
      <c r="B152" s="6" t="s">
        <v>484</v>
      </c>
      <c r="C152" s="6">
        <v>3</v>
      </c>
      <c r="D152" s="7" t="s">
        <v>117</v>
      </c>
      <c r="E152" s="7" t="s">
        <v>450</v>
      </c>
      <c r="F152" s="7">
        <v>1</v>
      </c>
      <c r="G152" s="8" t="s">
        <v>332</v>
      </c>
      <c r="H152" s="2" t="s">
        <v>618</v>
      </c>
      <c r="I152" s="54" t="s">
        <v>501</v>
      </c>
      <c r="J152" s="53" t="s">
        <v>502</v>
      </c>
    </row>
    <row r="153" spans="1:10" x14ac:dyDescent="0.25">
      <c r="A153" s="6">
        <v>6</v>
      </c>
      <c r="B153" s="6" t="s">
        <v>484</v>
      </c>
      <c r="C153" s="6">
        <v>3</v>
      </c>
      <c r="D153" s="7" t="s">
        <v>117</v>
      </c>
      <c r="E153" s="7" t="s">
        <v>450</v>
      </c>
      <c r="F153" s="12">
        <v>7</v>
      </c>
      <c r="G153" s="8" t="s">
        <v>332</v>
      </c>
      <c r="H153" s="2" t="s">
        <v>619</v>
      </c>
      <c r="I153" s="54" t="s">
        <v>501</v>
      </c>
      <c r="J153" s="53" t="s">
        <v>502</v>
      </c>
    </row>
    <row r="154" spans="1:10" x14ac:dyDescent="0.25">
      <c r="A154" s="6">
        <v>6</v>
      </c>
      <c r="B154" s="6" t="s">
        <v>484</v>
      </c>
      <c r="C154" s="6">
        <v>4</v>
      </c>
      <c r="D154" s="7" t="s">
        <v>118</v>
      </c>
      <c r="E154" s="7" t="s">
        <v>449</v>
      </c>
      <c r="F154" s="7">
        <v>1</v>
      </c>
      <c r="G154" s="8" t="s">
        <v>333</v>
      </c>
      <c r="H154" s="2" t="s">
        <v>620</v>
      </c>
      <c r="I154" s="54" t="s">
        <v>501</v>
      </c>
      <c r="J154" s="53" t="s">
        <v>502</v>
      </c>
    </row>
    <row r="155" spans="1:10" x14ac:dyDescent="0.25">
      <c r="A155" s="6">
        <v>6</v>
      </c>
      <c r="B155" s="6" t="s">
        <v>484</v>
      </c>
      <c r="C155" s="6">
        <v>5</v>
      </c>
      <c r="D155" s="7" t="s">
        <v>119</v>
      </c>
      <c r="E155" s="7" t="s">
        <v>334</v>
      </c>
      <c r="F155" s="7">
        <v>1</v>
      </c>
      <c r="G155" s="8" t="s">
        <v>335</v>
      </c>
      <c r="H155" s="2" t="s">
        <v>621</v>
      </c>
      <c r="I155" s="54" t="s">
        <v>501</v>
      </c>
      <c r="J155" s="53" t="s">
        <v>502</v>
      </c>
    </row>
    <row r="156" spans="1:10" x14ac:dyDescent="0.25">
      <c r="A156" s="6">
        <v>6</v>
      </c>
      <c r="B156" s="6" t="s">
        <v>484</v>
      </c>
      <c r="C156" s="6">
        <v>6</v>
      </c>
      <c r="D156" s="7" t="s">
        <v>120</v>
      </c>
      <c r="E156" s="7" t="s">
        <v>122</v>
      </c>
      <c r="F156" s="7">
        <v>1</v>
      </c>
      <c r="G156" s="8" t="s">
        <v>336</v>
      </c>
      <c r="H156" s="2" t="s">
        <v>622</v>
      </c>
      <c r="I156" s="54" t="s">
        <v>501</v>
      </c>
      <c r="J156" s="53" t="s">
        <v>502</v>
      </c>
    </row>
    <row r="157" spans="1:10" x14ac:dyDescent="0.25">
      <c r="A157" s="6">
        <v>6</v>
      </c>
      <c r="B157" s="6" t="s">
        <v>484</v>
      </c>
      <c r="C157" s="6">
        <v>6</v>
      </c>
      <c r="D157" s="7" t="s">
        <v>120</v>
      </c>
      <c r="E157" s="7" t="s">
        <v>122</v>
      </c>
      <c r="F157" s="12">
        <v>2</v>
      </c>
      <c r="G157" s="8" t="s">
        <v>337</v>
      </c>
      <c r="H157" s="2" t="s">
        <v>623</v>
      </c>
      <c r="I157" s="54" t="s">
        <v>501</v>
      </c>
      <c r="J157" s="53" t="s">
        <v>502</v>
      </c>
    </row>
    <row r="158" spans="1:10" x14ac:dyDescent="0.25">
      <c r="A158" s="6">
        <v>6</v>
      </c>
      <c r="B158" s="6" t="s">
        <v>484</v>
      </c>
      <c r="C158" s="6">
        <v>6</v>
      </c>
      <c r="D158" s="7" t="s">
        <v>120</v>
      </c>
      <c r="E158" s="7" t="s">
        <v>122</v>
      </c>
      <c r="F158" s="12">
        <v>3</v>
      </c>
      <c r="G158" s="8" t="s">
        <v>338</v>
      </c>
      <c r="H158" s="2" t="s">
        <v>624</v>
      </c>
      <c r="I158" s="54" t="s">
        <v>501</v>
      </c>
      <c r="J158" s="53" t="s">
        <v>502</v>
      </c>
    </row>
    <row r="159" spans="1:10" x14ac:dyDescent="0.25">
      <c r="A159" s="6">
        <v>6</v>
      </c>
      <c r="B159" s="6" t="s">
        <v>484</v>
      </c>
      <c r="C159" s="6">
        <v>7</v>
      </c>
      <c r="D159" s="7" t="s">
        <v>121</v>
      </c>
      <c r="E159" s="7" t="s">
        <v>124</v>
      </c>
      <c r="F159" s="7">
        <v>1</v>
      </c>
      <c r="G159" s="8" t="s">
        <v>339</v>
      </c>
      <c r="H159" s="2" t="s">
        <v>625</v>
      </c>
      <c r="I159" s="54" t="s">
        <v>501</v>
      </c>
      <c r="J159" s="53" t="s">
        <v>502</v>
      </c>
    </row>
    <row r="160" spans="1:10" x14ac:dyDescent="0.25">
      <c r="A160" s="6">
        <v>6</v>
      </c>
      <c r="B160" s="6" t="s">
        <v>484</v>
      </c>
      <c r="C160" s="6">
        <v>8</v>
      </c>
      <c r="D160" s="7" t="s">
        <v>123</v>
      </c>
      <c r="E160" s="7" t="s">
        <v>126</v>
      </c>
      <c r="F160" s="7">
        <v>1</v>
      </c>
      <c r="G160" s="8" t="s">
        <v>340</v>
      </c>
      <c r="H160" s="2" t="s">
        <v>626</v>
      </c>
      <c r="I160" s="54" t="s">
        <v>501</v>
      </c>
      <c r="J160" s="53" t="s">
        <v>502</v>
      </c>
    </row>
    <row r="161" spans="1:10" x14ac:dyDescent="0.25">
      <c r="A161" s="6">
        <v>6</v>
      </c>
      <c r="B161" s="6" t="s">
        <v>484</v>
      </c>
      <c r="C161" s="6">
        <v>9</v>
      </c>
      <c r="D161" s="7" t="s">
        <v>125</v>
      </c>
      <c r="E161" s="7" t="s">
        <v>128</v>
      </c>
      <c r="F161" s="7">
        <v>1</v>
      </c>
      <c r="G161" s="8" t="s">
        <v>341</v>
      </c>
      <c r="H161" s="2" t="s">
        <v>627</v>
      </c>
      <c r="I161" s="54" t="s">
        <v>501</v>
      </c>
      <c r="J161" s="53" t="s">
        <v>502</v>
      </c>
    </row>
    <row r="162" spans="1:10" x14ac:dyDescent="0.25">
      <c r="A162" s="46">
        <v>6</v>
      </c>
      <c r="B162" s="46" t="s">
        <v>484</v>
      </c>
      <c r="C162" s="6">
        <v>10</v>
      </c>
      <c r="D162" s="7" t="s">
        <v>127</v>
      </c>
      <c r="E162" s="7" t="s">
        <v>130</v>
      </c>
      <c r="F162" s="7">
        <v>1</v>
      </c>
      <c r="G162" s="12" t="s">
        <v>342</v>
      </c>
      <c r="H162" s="2" t="s">
        <v>628</v>
      </c>
      <c r="I162" s="54" t="s">
        <v>501</v>
      </c>
      <c r="J162" s="53" t="s">
        <v>502</v>
      </c>
    </row>
    <row r="163" spans="1:10" x14ac:dyDescent="0.25">
      <c r="A163" s="46">
        <v>6</v>
      </c>
      <c r="B163" s="46" t="s">
        <v>484</v>
      </c>
      <c r="C163" s="6">
        <v>11</v>
      </c>
      <c r="D163" s="7" t="s">
        <v>129</v>
      </c>
      <c r="E163" s="7" t="s">
        <v>132</v>
      </c>
      <c r="F163" s="7">
        <v>1</v>
      </c>
      <c r="G163" s="8" t="s">
        <v>343</v>
      </c>
      <c r="H163" s="2" t="s">
        <v>629</v>
      </c>
      <c r="I163" s="54" t="s">
        <v>501</v>
      </c>
      <c r="J163" s="53" t="s">
        <v>502</v>
      </c>
    </row>
    <row r="164" spans="1:10" x14ac:dyDescent="0.25">
      <c r="A164" s="46">
        <v>6</v>
      </c>
      <c r="B164" s="46" t="s">
        <v>484</v>
      </c>
      <c r="C164" s="6">
        <v>11</v>
      </c>
      <c r="D164" s="7" t="s">
        <v>129</v>
      </c>
      <c r="E164" s="7" t="s">
        <v>132</v>
      </c>
      <c r="F164" s="12">
        <v>2</v>
      </c>
      <c r="G164" s="8" t="s">
        <v>344</v>
      </c>
      <c r="H164" s="2" t="s">
        <v>630</v>
      </c>
      <c r="I164" s="54" t="s">
        <v>501</v>
      </c>
      <c r="J164" s="53" t="s">
        <v>502</v>
      </c>
    </row>
    <row r="165" spans="1:10" x14ac:dyDescent="0.25">
      <c r="A165" s="46">
        <v>6</v>
      </c>
      <c r="B165" s="46" t="s">
        <v>484</v>
      </c>
      <c r="C165" s="6">
        <v>12</v>
      </c>
      <c r="D165" s="7" t="s">
        <v>131</v>
      </c>
      <c r="E165" s="7" t="s">
        <v>134</v>
      </c>
      <c r="F165" s="7">
        <v>1</v>
      </c>
      <c r="G165" s="8" t="s">
        <v>345</v>
      </c>
      <c r="H165" s="2" t="s">
        <v>631</v>
      </c>
      <c r="I165" s="54" t="s">
        <v>501</v>
      </c>
      <c r="J165" s="53" t="s">
        <v>502</v>
      </c>
    </row>
    <row r="166" spans="1:10" x14ac:dyDescent="0.25">
      <c r="A166" s="46">
        <v>6</v>
      </c>
      <c r="B166" s="46" t="s">
        <v>484</v>
      </c>
      <c r="C166" s="6">
        <v>12</v>
      </c>
      <c r="D166" s="7" t="s">
        <v>131</v>
      </c>
      <c r="E166" s="7" t="s">
        <v>134</v>
      </c>
      <c r="F166" s="12">
        <v>2</v>
      </c>
      <c r="G166" s="8" t="s">
        <v>346</v>
      </c>
      <c r="H166" s="2" t="s">
        <v>632</v>
      </c>
      <c r="I166" s="54" t="s">
        <v>501</v>
      </c>
      <c r="J166" s="53" t="s">
        <v>502</v>
      </c>
    </row>
    <row r="167" spans="1:10" x14ac:dyDescent="0.25">
      <c r="A167" s="46">
        <v>6</v>
      </c>
      <c r="B167" s="46" t="s">
        <v>484</v>
      </c>
      <c r="C167" s="6">
        <v>13</v>
      </c>
      <c r="D167" s="7" t="s">
        <v>133</v>
      </c>
      <c r="E167" s="7" t="s">
        <v>136</v>
      </c>
      <c r="F167" s="7">
        <v>1</v>
      </c>
      <c r="G167" s="8" t="s">
        <v>347</v>
      </c>
      <c r="H167" s="2" t="s">
        <v>633</v>
      </c>
      <c r="I167" s="54" t="s">
        <v>501</v>
      </c>
      <c r="J167" s="53" t="s">
        <v>502</v>
      </c>
    </row>
    <row r="168" spans="1:10" x14ac:dyDescent="0.25">
      <c r="A168" s="46">
        <v>6</v>
      </c>
      <c r="B168" s="46" t="s">
        <v>484</v>
      </c>
      <c r="C168" s="6">
        <v>14</v>
      </c>
      <c r="D168" s="7" t="s">
        <v>135</v>
      </c>
      <c r="E168" s="7" t="s">
        <v>138</v>
      </c>
      <c r="F168" s="7">
        <v>1</v>
      </c>
      <c r="G168" s="8" t="s">
        <v>348</v>
      </c>
      <c r="H168" s="2" t="s">
        <v>634</v>
      </c>
      <c r="I168" s="54" t="s">
        <v>501</v>
      </c>
      <c r="J168" s="53" t="s">
        <v>502</v>
      </c>
    </row>
    <row r="169" spans="1:10" x14ac:dyDescent="0.25">
      <c r="A169" s="46">
        <v>6</v>
      </c>
      <c r="B169" s="46" t="s">
        <v>484</v>
      </c>
      <c r="C169" s="6">
        <v>15</v>
      </c>
      <c r="D169" s="7" t="s">
        <v>137</v>
      </c>
      <c r="E169" s="7" t="s">
        <v>141</v>
      </c>
      <c r="F169" s="7">
        <v>1</v>
      </c>
      <c r="G169" s="8" t="s">
        <v>452</v>
      </c>
      <c r="H169" s="2" t="s">
        <v>635</v>
      </c>
      <c r="I169" s="54" t="s">
        <v>501</v>
      </c>
      <c r="J169" s="53" t="s">
        <v>502</v>
      </c>
    </row>
    <row r="170" spans="1:10" x14ac:dyDescent="0.25">
      <c r="A170" s="46">
        <v>6</v>
      </c>
      <c r="B170" s="46" t="s">
        <v>484</v>
      </c>
      <c r="C170" s="6">
        <v>16</v>
      </c>
      <c r="D170" s="7" t="s">
        <v>139</v>
      </c>
      <c r="E170" s="12" t="s">
        <v>455</v>
      </c>
      <c r="F170" s="7">
        <v>1</v>
      </c>
      <c r="G170" s="8" t="s">
        <v>454</v>
      </c>
      <c r="H170" s="2" t="s">
        <v>636</v>
      </c>
      <c r="I170" s="54" t="s">
        <v>501</v>
      </c>
      <c r="J170" s="53" t="s">
        <v>502</v>
      </c>
    </row>
    <row r="171" spans="1:10" x14ac:dyDescent="0.25">
      <c r="A171" s="46">
        <v>6</v>
      </c>
      <c r="B171" s="46" t="s">
        <v>484</v>
      </c>
      <c r="C171" s="6">
        <v>17</v>
      </c>
      <c r="D171" s="7" t="s">
        <v>140</v>
      </c>
      <c r="E171" s="12" t="s">
        <v>142</v>
      </c>
      <c r="F171" s="7">
        <v>1</v>
      </c>
      <c r="G171" s="8" t="s">
        <v>349</v>
      </c>
      <c r="H171" s="2" t="s">
        <v>637</v>
      </c>
      <c r="I171" s="54" t="s">
        <v>501</v>
      </c>
      <c r="J171" s="53" t="s">
        <v>502</v>
      </c>
    </row>
    <row r="172" spans="1:10" x14ac:dyDescent="0.25">
      <c r="A172" s="46">
        <v>7</v>
      </c>
      <c r="B172" s="46" t="s">
        <v>485</v>
      </c>
      <c r="C172" s="6">
        <v>1</v>
      </c>
      <c r="D172" s="7" t="s">
        <v>37</v>
      </c>
      <c r="E172" s="7" t="s">
        <v>143</v>
      </c>
      <c r="F172" s="7">
        <v>1</v>
      </c>
      <c r="G172" s="8" t="s">
        <v>457</v>
      </c>
      <c r="H172" s="2" t="s">
        <v>638</v>
      </c>
      <c r="I172" s="54" t="s">
        <v>501</v>
      </c>
      <c r="J172" s="53" t="s">
        <v>502</v>
      </c>
    </row>
    <row r="173" spans="1:10" x14ac:dyDescent="0.25">
      <c r="A173" s="46">
        <v>7</v>
      </c>
      <c r="B173" s="46" t="s">
        <v>485</v>
      </c>
      <c r="C173" s="6">
        <v>2</v>
      </c>
      <c r="D173" s="7" t="s">
        <v>144</v>
      </c>
      <c r="E173" s="7" t="s">
        <v>145</v>
      </c>
      <c r="F173" s="7">
        <v>1</v>
      </c>
      <c r="G173" s="8" t="s">
        <v>350</v>
      </c>
      <c r="H173" s="2" t="s">
        <v>639</v>
      </c>
      <c r="I173" s="54" t="s">
        <v>501</v>
      </c>
      <c r="J173" s="53" t="s">
        <v>502</v>
      </c>
    </row>
    <row r="174" spans="1:10" x14ac:dyDescent="0.25">
      <c r="A174" s="46">
        <v>7</v>
      </c>
      <c r="B174" s="46" t="s">
        <v>485</v>
      </c>
      <c r="C174" s="6">
        <v>3</v>
      </c>
      <c r="D174" s="7" t="s">
        <v>146</v>
      </c>
      <c r="E174" s="7" t="s">
        <v>456</v>
      </c>
      <c r="F174" s="7">
        <v>1</v>
      </c>
      <c r="G174" s="8" t="s">
        <v>353</v>
      </c>
      <c r="H174" s="2" t="s">
        <v>640</v>
      </c>
      <c r="I174" s="54" t="s">
        <v>501</v>
      </c>
      <c r="J174" s="53" t="s">
        <v>502</v>
      </c>
    </row>
    <row r="175" spans="1:10" x14ac:dyDescent="0.25">
      <c r="A175" s="46">
        <v>7</v>
      </c>
      <c r="B175" s="46" t="s">
        <v>485</v>
      </c>
      <c r="C175" s="6">
        <v>4</v>
      </c>
      <c r="D175" s="7" t="s">
        <v>147</v>
      </c>
      <c r="E175" s="7" t="s">
        <v>149</v>
      </c>
      <c r="F175" s="7">
        <v>1</v>
      </c>
      <c r="G175" s="8" t="s">
        <v>355</v>
      </c>
      <c r="H175" s="2" t="s">
        <v>644</v>
      </c>
      <c r="I175" s="54" t="s">
        <v>501</v>
      </c>
      <c r="J175" s="53" t="s">
        <v>502</v>
      </c>
    </row>
    <row r="176" spans="1:10" x14ac:dyDescent="0.25">
      <c r="A176" s="46">
        <v>7</v>
      </c>
      <c r="B176" s="46" t="s">
        <v>485</v>
      </c>
      <c r="C176" s="6">
        <v>5</v>
      </c>
      <c r="D176" s="12" t="s">
        <v>148</v>
      </c>
      <c r="E176" s="12" t="s">
        <v>150</v>
      </c>
      <c r="F176" s="12">
        <v>7</v>
      </c>
      <c r="G176" s="8" t="s">
        <v>357</v>
      </c>
      <c r="H176" s="2" t="s">
        <v>646</v>
      </c>
      <c r="I176" s="54" t="s">
        <v>501</v>
      </c>
      <c r="J176" s="53" t="s">
        <v>502</v>
      </c>
    </row>
    <row r="177" spans="1:10" x14ac:dyDescent="0.25">
      <c r="A177" s="46">
        <v>8</v>
      </c>
      <c r="B177" s="46" t="s">
        <v>486</v>
      </c>
      <c r="C177" s="6">
        <v>1</v>
      </c>
      <c r="D177" s="7" t="s">
        <v>151</v>
      </c>
      <c r="E177" s="7" t="s">
        <v>152</v>
      </c>
      <c r="F177" s="7">
        <v>1</v>
      </c>
      <c r="G177" s="8" t="s">
        <v>316</v>
      </c>
      <c r="H177" s="2" t="s">
        <v>647</v>
      </c>
      <c r="I177" s="54" t="s">
        <v>501</v>
      </c>
      <c r="J177" s="53" t="s">
        <v>502</v>
      </c>
    </row>
    <row r="178" spans="1:10" x14ac:dyDescent="0.25">
      <c r="A178" s="46">
        <v>8</v>
      </c>
      <c r="B178" s="46" t="s">
        <v>486</v>
      </c>
      <c r="C178" s="6">
        <v>1</v>
      </c>
      <c r="D178" s="7" t="s">
        <v>151</v>
      </c>
      <c r="E178" s="7" t="s">
        <v>152</v>
      </c>
      <c r="F178" s="12">
        <v>2</v>
      </c>
      <c r="G178" s="8" t="s">
        <v>358</v>
      </c>
      <c r="H178" s="2" t="s">
        <v>648</v>
      </c>
      <c r="I178" s="54" t="s">
        <v>501</v>
      </c>
      <c r="J178" s="53" t="s">
        <v>502</v>
      </c>
    </row>
    <row r="179" spans="1:10" x14ac:dyDescent="0.25">
      <c r="A179" s="46">
        <v>8</v>
      </c>
      <c r="B179" s="46" t="s">
        <v>486</v>
      </c>
      <c r="C179" s="6">
        <v>1</v>
      </c>
      <c r="D179" s="7" t="s">
        <v>151</v>
      </c>
      <c r="E179" s="7" t="s">
        <v>152</v>
      </c>
      <c r="F179" s="12">
        <v>3</v>
      </c>
      <c r="G179" s="8" t="s">
        <v>359</v>
      </c>
      <c r="H179" s="2" t="s">
        <v>649</v>
      </c>
      <c r="I179" s="54" t="s">
        <v>501</v>
      </c>
      <c r="J179" s="53" t="s">
        <v>502</v>
      </c>
    </row>
    <row r="180" spans="1:10" x14ac:dyDescent="0.25">
      <c r="A180" s="46">
        <v>8</v>
      </c>
      <c r="B180" s="46" t="s">
        <v>486</v>
      </c>
      <c r="C180" s="6">
        <v>2</v>
      </c>
      <c r="D180" s="7" t="s">
        <v>153</v>
      </c>
      <c r="E180" s="7" t="s">
        <v>360</v>
      </c>
      <c r="F180" s="7">
        <v>1</v>
      </c>
      <c r="G180" s="8" t="s">
        <v>361</v>
      </c>
      <c r="H180" s="2" t="s">
        <v>650</v>
      </c>
      <c r="I180" s="54" t="s">
        <v>501</v>
      </c>
      <c r="J180" s="53" t="s">
        <v>502</v>
      </c>
    </row>
    <row r="181" spans="1:10" x14ac:dyDescent="0.25">
      <c r="A181" s="46">
        <v>8</v>
      </c>
      <c r="B181" s="46" t="s">
        <v>486</v>
      </c>
      <c r="C181" s="6">
        <v>2</v>
      </c>
      <c r="D181" s="7" t="s">
        <v>153</v>
      </c>
      <c r="E181" s="7" t="s">
        <v>360</v>
      </c>
      <c r="F181" s="12">
        <v>2</v>
      </c>
      <c r="G181" s="8" t="s">
        <v>362</v>
      </c>
      <c r="H181" s="2" t="s">
        <v>651</v>
      </c>
      <c r="I181" s="54" t="s">
        <v>501</v>
      </c>
      <c r="J181" s="53" t="s">
        <v>502</v>
      </c>
    </row>
    <row r="182" spans="1:10" x14ac:dyDescent="0.25">
      <c r="A182" s="46">
        <v>9</v>
      </c>
      <c r="B182" s="46" t="s">
        <v>487</v>
      </c>
      <c r="C182" s="6">
        <v>1</v>
      </c>
      <c r="D182" s="7" t="s">
        <v>154</v>
      </c>
      <c r="E182" s="22" t="s">
        <v>155</v>
      </c>
      <c r="F182" s="12">
        <v>2</v>
      </c>
      <c r="G182" s="8" t="s">
        <v>458</v>
      </c>
      <c r="H182" s="2" t="s">
        <v>653</v>
      </c>
      <c r="I182" s="54" t="s">
        <v>501</v>
      </c>
      <c r="J182" s="53" t="s">
        <v>502</v>
      </c>
    </row>
    <row r="183" spans="1:10" x14ac:dyDescent="0.25">
      <c r="A183" s="46">
        <v>9</v>
      </c>
      <c r="B183" s="46" t="s">
        <v>487</v>
      </c>
      <c r="C183" s="6">
        <v>2</v>
      </c>
      <c r="D183" s="7" t="s">
        <v>38</v>
      </c>
      <c r="E183" s="22" t="s">
        <v>156</v>
      </c>
      <c r="F183" s="12">
        <v>2</v>
      </c>
      <c r="G183" s="8" t="s">
        <v>459</v>
      </c>
      <c r="H183" s="2" t="s">
        <v>655</v>
      </c>
      <c r="I183" s="54" t="s">
        <v>501</v>
      </c>
      <c r="J183" s="53" t="s">
        <v>502</v>
      </c>
    </row>
    <row r="184" spans="1:10" x14ac:dyDescent="0.25">
      <c r="A184" s="46">
        <v>9</v>
      </c>
      <c r="B184" s="46" t="s">
        <v>487</v>
      </c>
      <c r="C184" s="6">
        <v>4</v>
      </c>
      <c r="D184" s="7" t="s">
        <v>39</v>
      </c>
      <c r="E184" s="22" t="s">
        <v>463</v>
      </c>
      <c r="F184" s="12">
        <v>3</v>
      </c>
      <c r="G184" s="8" t="s">
        <v>464</v>
      </c>
      <c r="H184" s="2" t="s">
        <v>659</v>
      </c>
      <c r="I184" s="54" t="s">
        <v>501</v>
      </c>
      <c r="J184" s="53" t="s">
        <v>502</v>
      </c>
    </row>
    <row r="185" spans="1:10" x14ac:dyDescent="0.25">
      <c r="A185" s="46">
        <v>9</v>
      </c>
      <c r="B185" s="46" t="s">
        <v>487</v>
      </c>
      <c r="C185" s="6">
        <v>6</v>
      </c>
      <c r="D185" s="7" t="s">
        <v>40</v>
      </c>
      <c r="E185" s="12" t="s">
        <v>160</v>
      </c>
      <c r="F185" s="7">
        <v>1</v>
      </c>
      <c r="G185" s="8" t="s">
        <v>465</v>
      </c>
      <c r="H185" s="2" t="s">
        <v>666</v>
      </c>
      <c r="I185" s="54" t="s">
        <v>501</v>
      </c>
      <c r="J185" s="53" t="s">
        <v>502</v>
      </c>
    </row>
    <row r="186" spans="1:10" x14ac:dyDescent="0.25">
      <c r="A186" s="46">
        <v>10</v>
      </c>
      <c r="B186" s="46" t="s">
        <v>488</v>
      </c>
      <c r="C186" s="6">
        <v>1</v>
      </c>
      <c r="D186" s="7" t="s">
        <v>161</v>
      </c>
      <c r="E186" s="7" t="s">
        <v>371</v>
      </c>
      <c r="F186" s="7">
        <v>1</v>
      </c>
      <c r="G186" s="8" t="s">
        <v>372</v>
      </c>
      <c r="H186" s="2" t="s">
        <v>667</v>
      </c>
      <c r="I186" s="54" t="s">
        <v>501</v>
      </c>
      <c r="J186" s="53" t="s">
        <v>502</v>
      </c>
    </row>
    <row r="187" spans="1:10" x14ac:dyDescent="0.25">
      <c r="A187" s="46">
        <v>10</v>
      </c>
      <c r="B187" s="46" t="s">
        <v>488</v>
      </c>
      <c r="C187" s="6">
        <v>4</v>
      </c>
      <c r="D187" s="7" t="s">
        <v>162</v>
      </c>
      <c r="E187" s="12" t="s">
        <v>377</v>
      </c>
      <c r="F187" s="7">
        <v>1</v>
      </c>
      <c r="G187" s="52" t="s">
        <v>378</v>
      </c>
      <c r="H187" s="2" t="s">
        <v>673</v>
      </c>
      <c r="I187" s="54" t="s">
        <v>501</v>
      </c>
      <c r="J187" s="53" t="s">
        <v>502</v>
      </c>
    </row>
    <row r="188" spans="1:10" x14ac:dyDescent="0.25">
      <c r="A188" s="46">
        <v>10</v>
      </c>
      <c r="B188" s="46" t="s">
        <v>488</v>
      </c>
      <c r="C188" s="6">
        <v>4</v>
      </c>
      <c r="D188" s="7" t="s">
        <v>162</v>
      </c>
      <c r="E188" s="12" t="s">
        <v>377</v>
      </c>
      <c r="F188" s="12">
        <v>7</v>
      </c>
      <c r="G188" s="20" t="s">
        <v>379</v>
      </c>
      <c r="H188" s="2" t="s">
        <v>674</v>
      </c>
      <c r="I188" s="54" t="s">
        <v>501</v>
      </c>
      <c r="J188" s="53" t="s">
        <v>502</v>
      </c>
    </row>
    <row r="189" spans="1:10" x14ac:dyDescent="0.25">
      <c r="A189" s="46">
        <v>10</v>
      </c>
      <c r="B189" s="46" t="s">
        <v>488</v>
      </c>
      <c r="C189" s="6">
        <v>5</v>
      </c>
      <c r="D189" s="7" t="s">
        <v>9</v>
      </c>
      <c r="E189" s="7" t="s">
        <v>165</v>
      </c>
      <c r="F189" s="7">
        <v>1</v>
      </c>
      <c r="G189" s="20" t="s">
        <v>380</v>
      </c>
      <c r="H189" s="2" t="s">
        <v>675</v>
      </c>
      <c r="I189" s="54" t="s">
        <v>501</v>
      </c>
      <c r="J189" s="53" t="s">
        <v>502</v>
      </c>
    </row>
    <row r="190" spans="1:10" x14ac:dyDescent="0.25">
      <c r="A190" s="46">
        <v>10</v>
      </c>
      <c r="B190" s="46" t="s">
        <v>488</v>
      </c>
      <c r="C190" s="6">
        <v>6</v>
      </c>
      <c r="D190" s="7" t="s">
        <v>8</v>
      </c>
      <c r="E190" s="7" t="s">
        <v>168</v>
      </c>
      <c r="F190" s="7">
        <v>1</v>
      </c>
      <c r="G190" s="8" t="s">
        <v>381</v>
      </c>
      <c r="H190" s="2" t="s">
        <v>676</v>
      </c>
      <c r="I190" s="54" t="s">
        <v>501</v>
      </c>
      <c r="J190" s="53" t="s">
        <v>502</v>
      </c>
    </row>
    <row r="191" spans="1:10" x14ac:dyDescent="0.25">
      <c r="A191" s="46">
        <v>10</v>
      </c>
      <c r="B191" s="46" t="s">
        <v>488</v>
      </c>
      <c r="C191" s="6">
        <v>8</v>
      </c>
      <c r="D191" s="7" t="s">
        <v>163</v>
      </c>
      <c r="E191" s="7" t="s">
        <v>170</v>
      </c>
      <c r="F191" s="7">
        <v>1</v>
      </c>
      <c r="G191" s="8" t="s">
        <v>383</v>
      </c>
      <c r="H191" s="2" t="s">
        <v>678</v>
      </c>
      <c r="I191" s="54" t="s">
        <v>501</v>
      </c>
      <c r="J191" s="53" t="s">
        <v>502</v>
      </c>
    </row>
    <row r="192" spans="1:10" x14ac:dyDescent="0.25">
      <c r="A192" s="46">
        <v>10</v>
      </c>
      <c r="B192" s="46" t="s">
        <v>488</v>
      </c>
      <c r="C192" s="6">
        <v>8</v>
      </c>
      <c r="D192" s="7" t="s">
        <v>163</v>
      </c>
      <c r="E192" s="7" t="s">
        <v>170</v>
      </c>
      <c r="F192" s="12">
        <v>2</v>
      </c>
      <c r="G192" s="8" t="s">
        <v>384</v>
      </c>
      <c r="H192" s="2" t="s">
        <v>679</v>
      </c>
      <c r="I192" s="54" t="s">
        <v>501</v>
      </c>
      <c r="J192" s="53" t="s">
        <v>502</v>
      </c>
    </row>
    <row r="193" spans="1:10" x14ac:dyDescent="0.25">
      <c r="A193" s="46">
        <v>10</v>
      </c>
      <c r="B193" s="46" t="s">
        <v>488</v>
      </c>
      <c r="C193" s="6">
        <v>8</v>
      </c>
      <c r="D193" s="7" t="s">
        <v>163</v>
      </c>
      <c r="E193" s="7" t="s">
        <v>170</v>
      </c>
      <c r="F193" s="12">
        <v>3</v>
      </c>
      <c r="G193" s="8" t="s">
        <v>385</v>
      </c>
      <c r="H193" s="2" t="s">
        <v>680</v>
      </c>
      <c r="I193" s="54" t="s">
        <v>501</v>
      </c>
      <c r="J193" s="53" t="s">
        <v>502</v>
      </c>
    </row>
    <row r="194" spans="1:10" x14ac:dyDescent="0.25">
      <c r="A194" s="46">
        <v>10</v>
      </c>
      <c r="B194" s="46" t="s">
        <v>488</v>
      </c>
      <c r="C194" s="6">
        <v>8</v>
      </c>
      <c r="D194" s="7" t="s">
        <v>163</v>
      </c>
      <c r="E194" s="7" t="s">
        <v>170</v>
      </c>
      <c r="F194" s="12">
        <v>4</v>
      </c>
      <c r="G194" s="20" t="s">
        <v>386</v>
      </c>
      <c r="H194" s="2" t="s">
        <v>681</v>
      </c>
      <c r="I194" s="54" t="s">
        <v>501</v>
      </c>
      <c r="J194" s="53" t="s">
        <v>502</v>
      </c>
    </row>
    <row r="195" spans="1:10" x14ac:dyDescent="0.25">
      <c r="A195" s="46">
        <v>10</v>
      </c>
      <c r="B195" s="46" t="s">
        <v>488</v>
      </c>
      <c r="C195" s="6">
        <v>9</v>
      </c>
      <c r="D195" s="7" t="s">
        <v>164</v>
      </c>
      <c r="E195" s="7" t="s">
        <v>171</v>
      </c>
      <c r="F195" s="12">
        <v>2</v>
      </c>
      <c r="G195" s="20" t="s">
        <v>389</v>
      </c>
      <c r="H195" s="2" t="s">
        <v>684</v>
      </c>
      <c r="I195" s="54" t="s">
        <v>501</v>
      </c>
      <c r="J195" s="53" t="s">
        <v>502</v>
      </c>
    </row>
    <row r="196" spans="1:10" x14ac:dyDescent="0.25">
      <c r="A196" s="46">
        <v>10</v>
      </c>
      <c r="B196" s="46" t="s">
        <v>488</v>
      </c>
      <c r="C196" s="6">
        <v>12</v>
      </c>
      <c r="D196" s="7" t="s">
        <v>5</v>
      </c>
      <c r="E196" s="7" t="s">
        <v>176</v>
      </c>
      <c r="F196" s="7">
        <v>1</v>
      </c>
      <c r="G196" s="8" t="s">
        <v>392</v>
      </c>
      <c r="H196" s="2" t="s">
        <v>687</v>
      </c>
      <c r="I196" s="54" t="s">
        <v>501</v>
      </c>
      <c r="J196" s="53" t="s">
        <v>502</v>
      </c>
    </row>
    <row r="197" spans="1:10" x14ac:dyDescent="0.25">
      <c r="A197" s="46">
        <v>10</v>
      </c>
      <c r="B197" s="46" t="s">
        <v>488</v>
      </c>
      <c r="C197" s="6">
        <v>12</v>
      </c>
      <c r="D197" s="7" t="s">
        <v>5</v>
      </c>
      <c r="E197" s="7" t="s">
        <v>176</v>
      </c>
      <c r="F197" s="12">
        <v>7</v>
      </c>
      <c r="G197" s="20" t="s">
        <v>393</v>
      </c>
      <c r="H197" s="2" t="s">
        <v>688</v>
      </c>
      <c r="I197" s="54" t="s">
        <v>501</v>
      </c>
      <c r="J197" s="53" t="s">
        <v>502</v>
      </c>
    </row>
    <row r="198" spans="1:10" x14ac:dyDescent="0.25">
      <c r="A198" s="46">
        <v>10</v>
      </c>
      <c r="B198" s="46" t="s">
        <v>488</v>
      </c>
      <c r="C198" s="6">
        <v>13</v>
      </c>
      <c r="D198" s="7" t="s">
        <v>4</v>
      </c>
      <c r="E198" s="7" t="s">
        <v>178</v>
      </c>
      <c r="F198" s="7">
        <v>1</v>
      </c>
      <c r="G198" s="8" t="s">
        <v>394</v>
      </c>
      <c r="H198" s="2" t="s">
        <v>689</v>
      </c>
      <c r="I198" s="54" t="s">
        <v>501</v>
      </c>
      <c r="J198" s="53" t="s">
        <v>502</v>
      </c>
    </row>
    <row r="199" spans="1:10" x14ac:dyDescent="0.25">
      <c r="A199" s="46">
        <v>10</v>
      </c>
      <c r="B199" s="46" t="s">
        <v>488</v>
      </c>
      <c r="C199" s="6">
        <v>14</v>
      </c>
      <c r="D199" s="7" t="s">
        <v>3</v>
      </c>
      <c r="E199" s="7" t="s">
        <v>179</v>
      </c>
      <c r="F199" s="7">
        <v>1</v>
      </c>
      <c r="G199" s="8" t="s">
        <v>395</v>
      </c>
      <c r="H199" s="2" t="s">
        <v>690</v>
      </c>
      <c r="I199" s="54" t="s">
        <v>501</v>
      </c>
      <c r="J199" s="53" t="s">
        <v>502</v>
      </c>
    </row>
    <row r="200" spans="1:10" x14ac:dyDescent="0.25">
      <c r="A200" s="47">
        <v>10</v>
      </c>
      <c r="B200" s="48" t="s">
        <v>488</v>
      </c>
      <c r="C200" s="6">
        <v>15</v>
      </c>
      <c r="D200" s="7" t="s">
        <v>2</v>
      </c>
      <c r="E200" s="7" t="s">
        <v>180</v>
      </c>
      <c r="F200" s="7">
        <v>1</v>
      </c>
      <c r="G200" s="8" t="s">
        <v>396</v>
      </c>
      <c r="H200" s="2" t="s">
        <v>691</v>
      </c>
      <c r="I200" s="54" t="s">
        <v>501</v>
      </c>
      <c r="J200" s="53" t="s">
        <v>502</v>
      </c>
    </row>
    <row r="201" spans="1:10" x14ac:dyDescent="0.25">
      <c r="A201" s="47">
        <v>10</v>
      </c>
      <c r="B201" s="48" t="s">
        <v>488</v>
      </c>
      <c r="C201" s="6">
        <v>15</v>
      </c>
      <c r="D201" s="7" t="s">
        <v>2</v>
      </c>
      <c r="E201" s="7" t="s">
        <v>180</v>
      </c>
      <c r="F201" s="12">
        <v>2</v>
      </c>
      <c r="G201" s="8" t="s">
        <v>397</v>
      </c>
      <c r="H201" s="2" t="s">
        <v>692</v>
      </c>
      <c r="I201" s="54" t="s">
        <v>501</v>
      </c>
      <c r="J201" s="53" t="s">
        <v>502</v>
      </c>
    </row>
    <row r="202" spans="1:10" x14ac:dyDescent="0.25">
      <c r="A202" s="47">
        <v>10</v>
      </c>
      <c r="B202" s="48" t="s">
        <v>488</v>
      </c>
      <c r="C202" s="6">
        <v>16</v>
      </c>
      <c r="D202" s="7" t="s">
        <v>173</v>
      </c>
      <c r="E202" s="12" t="s">
        <v>181</v>
      </c>
      <c r="F202" s="7">
        <v>1</v>
      </c>
      <c r="G202" s="20" t="s">
        <v>398</v>
      </c>
      <c r="H202" s="2" t="s">
        <v>693</v>
      </c>
      <c r="I202" s="54" t="s">
        <v>501</v>
      </c>
      <c r="J202" s="53" t="s">
        <v>502</v>
      </c>
    </row>
    <row r="203" spans="1:10" x14ac:dyDescent="0.25">
      <c r="A203" s="47">
        <v>10</v>
      </c>
      <c r="B203" s="48" t="s">
        <v>488</v>
      </c>
      <c r="C203" s="6">
        <v>16</v>
      </c>
      <c r="D203" s="7" t="s">
        <v>173</v>
      </c>
      <c r="E203" s="12" t="s">
        <v>181</v>
      </c>
      <c r="F203" s="12">
        <v>7</v>
      </c>
      <c r="G203" s="8" t="s">
        <v>399</v>
      </c>
      <c r="H203" s="2" t="s">
        <v>694</v>
      </c>
      <c r="I203" s="54" t="s">
        <v>501</v>
      </c>
      <c r="J203" s="53" t="s">
        <v>502</v>
      </c>
    </row>
    <row r="204" spans="1:10" x14ac:dyDescent="0.25">
      <c r="A204" s="47">
        <v>10</v>
      </c>
      <c r="B204" s="48" t="s">
        <v>488</v>
      </c>
      <c r="C204" s="6">
        <v>18</v>
      </c>
      <c r="D204" s="7" t="s">
        <v>177</v>
      </c>
      <c r="E204" s="12" t="s">
        <v>167</v>
      </c>
      <c r="F204" s="7">
        <v>1</v>
      </c>
      <c r="G204" s="8" t="s">
        <v>402</v>
      </c>
      <c r="H204" s="2" t="s">
        <v>697</v>
      </c>
      <c r="I204" s="54" t="s">
        <v>501</v>
      </c>
      <c r="J204" s="53" t="s">
        <v>502</v>
      </c>
    </row>
    <row r="205" spans="1:10" x14ac:dyDescent="0.25">
      <c r="A205" s="47">
        <v>10</v>
      </c>
      <c r="B205" s="48" t="s">
        <v>488</v>
      </c>
      <c r="C205" s="6">
        <v>18</v>
      </c>
      <c r="D205" s="7" t="s">
        <v>177</v>
      </c>
      <c r="E205" s="12" t="s">
        <v>167</v>
      </c>
      <c r="F205" s="12">
        <v>2</v>
      </c>
      <c r="G205" s="8" t="s">
        <v>403</v>
      </c>
      <c r="H205" s="2" t="s">
        <v>698</v>
      </c>
      <c r="I205" s="54" t="s">
        <v>501</v>
      </c>
      <c r="J205" s="53" t="s">
        <v>502</v>
      </c>
    </row>
    <row r="206" spans="1:10" x14ac:dyDescent="0.25">
      <c r="A206" s="47">
        <v>10</v>
      </c>
      <c r="B206" s="48" t="s">
        <v>488</v>
      </c>
      <c r="C206" s="6">
        <v>18</v>
      </c>
      <c r="D206" s="7" t="s">
        <v>177</v>
      </c>
      <c r="E206" s="12" t="s">
        <v>167</v>
      </c>
      <c r="F206" s="12">
        <v>3</v>
      </c>
      <c r="G206" s="8" t="s">
        <v>404</v>
      </c>
      <c r="H206" s="2" t="s">
        <v>699</v>
      </c>
      <c r="I206" s="54" t="s">
        <v>501</v>
      </c>
      <c r="J206" s="53" t="s">
        <v>502</v>
      </c>
    </row>
    <row r="207" spans="1:10" x14ac:dyDescent="0.25">
      <c r="A207" s="47">
        <v>11</v>
      </c>
      <c r="B207" s="48" t="s">
        <v>489</v>
      </c>
      <c r="C207" s="6">
        <v>5</v>
      </c>
      <c r="D207" s="7" t="s">
        <v>187</v>
      </c>
      <c r="E207" s="7" t="s">
        <v>188</v>
      </c>
      <c r="F207" s="12">
        <v>3</v>
      </c>
      <c r="G207" s="8" t="s">
        <v>411</v>
      </c>
      <c r="H207" s="2" t="s">
        <v>708</v>
      </c>
      <c r="I207" s="54" t="s">
        <v>501</v>
      </c>
      <c r="J207" s="53" t="s">
        <v>502</v>
      </c>
    </row>
    <row r="208" spans="1:10" x14ac:dyDescent="0.25">
      <c r="A208" s="47">
        <v>11</v>
      </c>
      <c r="B208" s="48" t="s">
        <v>489</v>
      </c>
      <c r="C208" s="6">
        <v>5</v>
      </c>
      <c r="D208" s="7" t="s">
        <v>187</v>
      </c>
      <c r="E208" s="7" t="s">
        <v>188</v>
      </c>
      <c r="F208" s="12">
        <v>4</v>
      </c>
      <c r="G208" s="8" t="s">
        <v>412</v>
      </c>
      <c r="H208" s="2" t="s">
        <v>709</v>
      </c>
      <c r="I208" s="54" t="s">
        <v>501</v>
      </c>
      <c r="J208" s="53" t="s">
        <v>502</v>
      </c>
    </row>
    <row r="209" spans="1:10" x14ac:dyDescent="0.25">
      <c r="A209" s="47">
        <v>11</v>
      </c>
      <c r="B209" s="48" t="s">
        <v>489</v>
      </c>
      <c r="C209" s="6">
        <v>6</v>
      </c>
      <c r="D209" s="7" t="s">
        <v>189</v>
      </c>
      <c r="E209" s="12" t="s">
        <v>190</v>
      </c>
      <c r="F209" s="7">
        <v>1</v>
      </c>
      <c r="G209" s="8" t="s">
        <v>413</v>
      </c>
      <c r="H209" s="2" t="s">
        <v>710</v>
      </c>
      <c r="I209" s="54" t="s">
        <v>501</v>
      </c>
      <c r="J209" s="53" t="s">
        <v>502</v>
      </c>
    </row>
    <row r="210" spans="1:10" x14ac:dyDescent="0.25">
      <c r="A210" s="47">
        <v>11</v>
      </c>
      <c r="B210" s="48" t="s">
        <v>489</v>
      </c>
      <c r="C210" s="6">
        <v>7</v>
      </c>
      <c r="D210" s="7" t="s">
        <v>191</v>
      </c>
      <c r="E210" s="12" t="s">
        <v>194</v>
      </c>
      <c r="F210" s="7">
        <v>1</v>
      </c>
      <c r="G210" s="8" t="s">
        <v>414</v>
      </c>
      <c r="H210" s="2" t="s">
        <v>711</v>
      </c>
      <c r="I210" s="54" t="s">
        <v>501</v>
      </c>
      <c r="J210" s="53" t="s">
        <v>502</v>
      </c>
    </row>
    <row r="211" spans="1:10" x14ac:dyDescent="0.25">
      <c r="A211" s="47">
        <v>11</v>
      </c>
      <c r="B211" s="48" t="s">
        <v>489</v>
      </c>
      <c r="C211" s="6">
        <v>8</v>
      </c>
      <c r="D211" s="7" t="s">
        <v>193</v>
      </c>
      <c r="E211" s="7" t="s">
        <v>196</v>
      </c>
      <c r="F211" s="7">
        <v>1</v>
      </c>
      <c r="G211" s="8" t="s">
        <v>415</v>
      </c>
      <c r="H211" s="2" t="s">
        <v>712</v>
      </c>
      <c r="I211" s="54" t="s">
        <v>501</v>
      </c>
      <c r="J211" s="53" t="s">
        <v>502</v>
      </c>
    </row>
    <row r="212" spans="1:10" x14ac:dyDescent="0.25">
      <c r="A212" s="47">
        <v>11</v>
      </c>
      <c r="B212" s="48" t="s">
        <v>489</v>
      </c>
      <c r="C212" s="6">
        <v>8</v>
      </c>
      <c r="D212" s="7" t="s">
        <v>193</v>
      </c>
      <c r="E212" s="7" t="s">
        <v>196</v>
      </c>
      <c r="F212" s="12">
        <v>2</v>
      </c>
      <c r="G212" s="8" t="s">
        <v>416</v>
      </c>
      <c r="H212" s="2" t="s">
        <v>713</v>
      </c>
      <c r="I212" s="54" t="s">
        <v>501</v>
      </c>
      <c r="J212" s="53" t="s">
        <v>502</v>
      </c>
    </row>
    <row r="213" spans="1:10" x14ac:dyDescent="0.25">
      <c r="A213" s="47">
        <v>11</v>
      </c>
      <c r="B213" s="48" t="s">
        <v>489</v>
      </c>
      <c r="C213" s="6">
        <v>9</v>
      </c>
      <c r="D213" s="12" t="s">
        <v>195</v>
      </c>
      <c r="E213" s="12" t="s">
        <v>192</v>
      </c>
      <c r="F213" s="7">
        <v>1</v>
      </c>
      <c r="G213" s="8" t="s">
        <v>417</v>
      </c>
      <c r="H213" s="2" t="s">
        <v>714</v>
      </c>
      <c r="I213" s="54" t="s">
        <v>501</v>
      </c>
      <c r="J213" s="53" t="s">
        <v>502</v>
      </c>
    </row>
    <row r="214" spans="1:10" x14ac:dyDescent="0.25">
      <c r="A214" s="47">
        <v>12</v>
      </c>
      <c r="B214" s="48" t="s">
        <v>490</v>
      </c>
      <c r="C214" s="6">
        <v>1</v>
      </c>
      <c r="D214" s="7" t="s">
        <v>197</v>
      </c>
      <c r="E214" s="7" t="s">
        <v>198</v>
      </c>
      <c r="F214" s="7">
        <v>1</v>
      </c>
      <c r="G214" s="8" t="s">
        <v>418</v>
      </c>
      <c r="H214" s="2" t="s">
        <v>715</v>
      </c>
      <c r="I214" s="54" t="s">
        <v>501</v>
      </c>
      <c r="J214" s="53" t="s">
        <v>502</v>
      </c>
    </row>
    <row r="215" spans="1:10" x14ac:dyDescent="0.25">
      <c r="A215" s="47">
        <v>12</v>
      </c>
      <c r="B215" s="48" t="s">
        <v>490</v>
      </c>
      <c r="C215" s="6">
        <v>2</v>
      </c>
      <c r="D215" s="7" t="s">
        <v>199</v>
      </c>
      <c r="E215" s="7" t="s">
        <v>200</v>
      </c>
      <c r="F215" s="7">
        <v>1</v>
      </c>
      <c r="G215" s="8" t="s">
        <v>419</v>
      </c>
      <c r="H215" s="2" t="s">
        <v>716</v>
      </c>
      <c r="I215" s="54" t="s">
        <v>501</v>
      </c>
      <c r="J215" s="53" t="s">
        <v>502</v>
      </c>
    </row>
    <row r="216" spans="1:10" x14ac:dyDescent="0.25">
      <c r="A216" s="47">
        <v>12</v>
      </c>
      <c r="B216" s="48" t="s">
        <v>490</v>
      </c>
      <c r="C216" s="6">
        <v>3</v>
      </c>
      <c r="D216" s="7" t="s">
        <v>201</v>
      </c>
      <c r="E216" s="7" t="s">
        <v>202</v>
      </c>
      <c r="F216" s="7">
        <v>1</v>
      </c>
      <c r="G216" s="45" t="s">
        <v>420</v>
      </c>
      <c r="H216" s="2" t="s">
        <v>717</v>
      </c>
      <c r="I216" s="54" t="s">
        <v>501</v>
      </c>
      <c r="J216" s="53" t="s">
        <v>502</v>
      </c>
    </row>
    <row r="217" spans="1:10" x14ac:dyDescent="0.25">
      <c r="A217" s="47">
        <v>12</v>
      </c>
      <c r="B217" s="48" t="s">
        <v>490</v>
      </c>
      <c r="C217" s="6">
        <v>4</v>
      </c>
      <c r="D217" s="7" t="s">
        <v>203</v>
      </c>
      <c r="E217" s="7" t="s">
        <v>204</v>
      </c>
      <c r="F217" s="7">
        <v>1</v>
      </c>
      <c r="G217" s="8" t="s">
        <v>421</v>
      </c>
      <c r="H217" s="2" t="s">
        <v>718</v>
      </c>
      <c r="I217" s="54" t="s">
        <v>501</v>
      </c>
      <c r="J217" s="53" t="s">
        <v>502</v>
      </c>
    </row>
    <row r="218" spans="1:10" x14ac:dyDescent="0.25">
      <c r="A218" s="46">
        <v>12</v>
      </c>
      <c r="B218" s="46" t="s">
        <v>490</v>
      </c>
      <c r="C218" s="6">
        <v>4</v>
      </c>
      <c r="D218" s="7" t="s">
        <v>203</v>
      </c>
      <c r="E218" s="7" t="s">
        <v>204</v>
      </c>
      <c r="F218" s="12">
        <v>2</v>
      </c>
      <c r="G218" s="8" t="s">
        <v>422</v>
      </c>
      <c r="H218" s="2" t="s">
        <v>719</v>
      </c>
      <c r="I218" s="54" t="s">
        <v>501</v>
      </c>
      <c r="J218" s="53" t="s">
        <v>502</v>
      </c>
    </row>
    <row r="219" spans="1:10" x14ac:dyDescent="0.25">
      <c r="A219" s="46">
        <v>12</v>
      </c>
      <c r="B219" s="46" t="s">
        <v>490</v>
      </c>
      <c r="C219" s="6">
        <v>4</v>
      </c>
      <c r="D219" s="7" t="s">
        <v>203</v>
      </c>
      <c r="E219" s="7" t="s">
        <v>204</v>
      </c>
      <c r="F219" s="12">
        <v>3</v>
      </c>
      <c r="G219" s="8" t="s">
        <v>423</v>
      </c>
      <c r="H219" s="2" t="s">
        <v>720</v>
      </c>
      <c r="I219" s="54" t="s">
        <v>501</v>
      </c>
      <c r="J219" s="53" t="s">
        <v>502</v>
      </c>
    </row>
    <row r="220" spans="1:10" x14ac:dyDescent="0.25">
      <c r="A220" s="46">
        <v>12</v>
      </c>
      <c r="B220" s="46" t="s">
        <v>490</v>
      </c>
      <c r="C220" s="6">
        <v>4</v>
      </c>
      <c r="D220" s="7" t="s">
        <v>203</v>
      </c>
      <c r="E220" s="7" t="s">
        <v>204</v>
      </c>
      <c r="F220" s="12">
        <v>4</v>
      </c>
      <c r="G220" s="8" t="s">
        <v>424</v>
      </c>
      <c r="H220" s="2" t="s">
        <v>721</v>
      </c>
      <c r="I220" s="54" t="s">
        <v>501</v>
      </c>
      <c r="J220" s="53" t="s">
        <v>502</v>
      </c>
    </row>
    <row r="221" spans="1:10" x14ac:dyDescent="0.25">
      <c r="A221" s="46">
        <v>12</v>
      </c>
      <c r="B221" s="46" t="s">
        <v>490</v>
      </c>
      <c r="C221" s="6">
        <v>5</v>
      </c>
      <c r="D221" s="12" t="s">
        <v>205</v>
      </c>
      <c r="E221" s="12" t="s">
        <v>206</v>
      </c>
      <c r="F221" s="7">
        <v>1</v>
      </c>
      <c r="G221" s="8" t="s">
        <v>425</v>
      </c>
      <c r="H221" s="2" t="s">
        <v>722</v>
      </c>
      <c r="I221" s="54" t="s">
        <v>501</v>
      </c>
      <c r="J221" s="53" t="s">
        <v>502</v>
      </c>
    </row>
    <row r="222" spans="1:10" x14ac:dyDescent="0.25">
      <c r="A222" s="46">
        <v>12</v>
      </c>
      <c r="B222" s="46" t="s">
        <v>490</v>
      </c>
      <c r="C222" s="6">
        <v>6</v>
      </c>
      <c r="D222" s="12" t="s">
        <v>207</v>
      </c>
      <c r="E222" s="12" t="s">
        <v>208</v>
      </c>
      <c r="F222" s="7">
        <v>1</v>
      </c>
      <c r="G222" s="8" t="s">
        <v>426</v>
      </c>
      <c r="H222" s="2" t="s">
        <v>723</v>
      </c>
      <c r="I222" s="54" t="s">
        <v>501</v>
      </c>
      <c r="J222" s="53" t="s">
        <v>502</v>
      </c>
    </row>
    <row r="223" spans="1:10" x14ac:dyDescent="0.25">
      <c r="A223" s="46">
        <v>12</v>
      </c>
      <c r="B223" s="46" t="s">
        <v>490</v>
      </c>
      <c r="C223" s="6">
        <v>7</v>
      </c>
      <c r="D223" s="7" t="s">
        <v>209</v>
      </c>
      <c r="E223" s="7" t="s">
        <v>210</v>
      </c>
      <c r="F223" s="7">
        <v>1</v>
      </c>
      <c r="G223" s="8" t="s">
        <v>427</v>
      </c>
      <c r="H223" s="2" t="s">
        <v>724</v>
      </c>
      <c r="I223" s="54" t="s">
        <v>501</v>
      </c>
      <c r="J223" s="53" t="s">
        <v>502</v>
      </c>
    </row>
    <row r="224" spans="1:10" x14ac:dyDescent="0.25">
      <c r="A224" s="46">
        <v>12</v>
      </c>
      <c r="B224" s="46" t="s">
        <v>490</v>
      </c>
      <c r="C224" s="6">
        <v>8</v>
      </c>
      <c r="D224" s="7" t="s">
        <v>211</v>
      </c>
      <c r="E224" s="7" t="s">
        <v>212</v>
      </c>
      <c r="F224" s="7">
        <v>1</v>
      </c>
      <c r="G224" s="8" t="s">
        <v>471</v>
      </c>
      <c r="H224" s="2" t="s">
        <v>725</v>
      </c>
      <c r="I224" s="54" t="s">
        <v>501</v>
      </c>
      <c r="J224" s="53" t="s">
        <v>502</v>
      </c>
    </row>
    <row r="225" spans="1:10" x14ac:dyDescent="0.25">
      <c r="A225" s="46">
        <v>12</v>
      </c>
      <c r="B225" s="46" t="s">
        <v>490</v>
      </c>
      <c r="C225" s="6">
        <v>9</v>
      </c>
      <c r="D225" s="7" t="s">
        <v>213</v>
      </c>
      <c r="E225" s="7" t="s">
        <v>214</v>
      </c>
      <c r="F225" s="7">
        <v>1</v>
      </c>
      <c r="G225" s="8" t="s">
        <v>428</v>
      </c>
      <c r="H225" s="2" t="s">
        <v>726</v>
      </c>
      <c r="I225" s="54" t="s">
        <v>501</v>
      </c>
      <c r="J225" s="53" t="s">
        <v>502</v>
      </c>
    </row>
    <row r="226" spans="1:10" x14ac:dyDescent="0.25">
      <c r="A226" s="46">
        <v>12</v>
      </c>
      <c r="B226" s="46" t="s">
        <v>490</v>
      </c>
      <c r="C226" s="6">
        <v>10</v>
      </c>
      <c r="D226" s="7" t="s">
        <v>215</v>
      </c>
      <c r="E226" s="7" t="s">
        <v>216</v>
      </c>
      <c r="F226" s="7">
        <v>1</v>
      </c>
      <c r="G226" s="8" t="s">
        <v>472</v>
      </c>
      <c r="H226" s="2" t="s">
        <v>727</v>
      </c>
      <c r="I226" s="54" t="s">
        <v>501</v>
      </c>
      <c r="J226" s="53" t="s">
        <v>502</v>
      </c>
    </row>
    <row r="227" spans="1:10" x14ac:dyDescent="0.25">
      <c r="A227" s="46">
        <v>12</v>
      </c>
      <c r="B227" s="46" t="s">
        <v>490</v>
      </c>
      <c r="C227" s="6">
        <v>11</v>
      </c>
      <c r="D227" s="7" t="s">
        <v>217</v>
      </c>
      <c r="E227" s="12" t="s">
        <v>429</v>
      </c>
      <c r="F227" s="7">
        <v>1</v>
      </c>
      <c r="G227" s="8" t="s">
        <v>430</v>
      </c>
      <c r="H227" s="2" t="s">
        <v>728</v>
      </c>
      <c r="I227" s="54" t="s">
        <v>501</v>
      </c>
      <c r="J227" s="53" t="s">
        <v>502</v>
      </c>
    </row>
  </sheetData>
  <sortState ref="A2:R227">
    <sortCondition descending="1" ref="I2:I227"/>
    <sortCondition ref="A2:A227"/>
    <sortCondition ref="C2:C227"/>
    <sortCondition ref="F2:F227"/>
  </sortState>
  <pageMargins left="0.511811024" right="0.511811024" top="0.78740157499999996" bottom="0.78740157499999996" header="0.31496062000000002" footer="0.31496062000000002"/>
  <pageSetup paperSize="9" orientation="portrait" horizontalDpi="360" verticalDpi="36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7"/>
  <sheetViews>
    <sheetView tabSelected="1" workbookViewId="0"/>
  </sheetViews>
  <sheetFormatPr defaultColWidth="8.85546875" defaultRowHeight="15" x14ac:dyDescent="0.25"/>
  <cols>
    <col min="1" max="1" width="8.140625" style="33" bestFit="1" customWidth="1"/>
    <col min="2" max="2" width="32.42578125" style="33" bestFit="1" customWidth="1"/>
    <col min="3" max="3" width="70.85546875" style="33" customWidth="1"/>
    <col min="4" max="4" width="158.140625" style="33" bestFit="1" customWidth="1"/>
    <col min="5" max="5" width="8.140625" style="33" bestFit="1" customWidth="1"/>
    <col min="6" max="16384" width="8.85546875" style="33"/>
  </cols>
  <sheetData>
    <row r="1" spans="1:9" s="55" customFormat="1" x14ac:dyDescent="0.25">
      <c r="A1" s="30" t="s">
        <v>730</v>
      </c>
      <c r="B1" s="30" t="s">
        <v>731</v>
      </c>
      <c r="C1" s="31" t="s">
        <v>732</v>
      </c>
      <c r="D1" s="31" t="s">
        <v>733</v>
      </c>
      <c r="E1" s="55" t="s">
        <v>475</v>
      </c>
      <c r="F1" s="55" t="s">
        <v>734</v>
      </c>
      <c r="G1" s="55" t="s">
        <v>734</v>
      </c>
      <c r="H1" s="55" t="s">
        <v>734</v>
      </c>
      <c r="I1" s="55" t="s">
        <v>734</v>
      </c>
    </row>
    <row r="2" spans="1:9" x14ac:dyDescent="0.25">
      <c r="A2" s="2" t="s">
        <v>504</v>
      </c>
      <c r="B2" s="46" t="s">
        <v>479</v>
      </c>
      <c r="C2" s="7" t="s">
        <v>51</v>
      </c>
      <c r="D2" s="8" t="s">
        <v>221</v>
      </c>
      <c r="E2" s="53">
        <v>0.52153391321550424</v>
      </c>
    </row>
    <row r="3" spans="1:9" x14ac:dyDescent="0.25">
      <c r="A3" s="2" t="s">
        <v>506</v>
      </c>
      <c r="B3" s="46" t="s">
        <v>479</v>
      </c>
      <c r="C3" s="7" t="s">
        <v>51</v>
      </c>
      <c r="D3" s="8" t="s">
        <v>222</v>
      </c>
      <c r="E3" s="53">
        <v>0.52153391321550424</v>
      </c>
    </row>
    <row r="4" spans="1:9" x14ac:dyDescent="0.25">
      <c r="A4" s="2" t="s">
        <v>507</v>
      </c>
      <c r="B4" s="46" t="s">
        <v>479</v>
      </c>
      <c r="C4" s="7" t="s">
        <v>51</v>
      </c>
      <c r="D4" s="8" t="s">
        <v>223</v>
      </c>
      <c r="E4" s="53">
        <v>1</v>
      </c>
    </row>
    <row r="5" spans="1:9" x14ac:dyDescent="0.25">
      <c r="A5" s="2" t="s">
        <v>508</v>
      </c>
      <c r="B5" s="46" t="s">
        <v>479</v>
      </c>
      <c r="C5" s="7" t="s">
        <v>51</v>
      </c>
      <c r="D5" s="8" t="s">
        <v>224</v>
      </c>
      <c r="E5" s="53">
        <v>0.34201482560101243</v>
      </c>
    </row>
    <row r="6" spans="1:9" x14ac:dyDescent="0.25">
      <c r="A6" s="2" t="s">
        <v>509</v>
      </c>
      <c r="B6" s="46" t="s">
        <v>479</v>
      </c>
      <c r="C6" s="7" t="s">
        <v>225</v>
      </c>
      <c r="D6" s="8" t="s">
        <v>226</v>
      </c>
      <c r="E6" s="53">
        <v>0.34201482560101243</v>
      </c>
    </row>
    <row r="7" spans="1:9" x14ac:dyDescent="0.25">
      <c r="A7" s="2" t="s">
        <v>511</v>
      </c>
      <c r="B7" s="46" t="s">
        <v>479</v>
      </c>
      <c r="C7" s="7" t="s">
        <v>225</v>
      </c>
      <c r="D7" s="8" t="s">
        <v>228</v>
      </c>
      <c r="E7" s="53">
        <v>0.25546126264589897</v>
      </c>
    </row>
    <row r="8" spans="1:9" x14ac:dyDescent="0.25">
      <c r="A8" s="2" t="s">
        <v>512</v>
      </c>
      <c r="B8" s="46" t="s">
        <v>479</v>
      </c>
      <c r="C8" s="7" t="s">
        <v>225</v>
      </c>
      <c r="D8" s="10" t="s">
        <v>229</v>
      </c>
      <c r="E8" s="53">
        <v>0.48008558589121347</v>
      </c>
    </row>
    <row r="9" spans="1:9" x14ac:dyDescent="0.25">
      <c r="A9" s="2" t="s">
        <v>513</v>
      </c>
      <c r="B9" s="46" t="s">
        <v>479</v>
      </c>
      <c r="C9" s="7" t="s">
        <v>52</v>
      </c>
      <c r="D9" s="8" t="s">
        <v>230</v>
      </c>
      <c r="E9" s="53">
        <v>0.36740132913543971</v>
      </c>
    </row>
    <row r="10" spans="1:9" x14ac:dyDescent="0.25">
      <c r="A10" s="2" t="s">
        <v>515</v>
      </c>
      <c r="B10" s="46" t="s">
        <v>479</v>
      </c>
      <c r="C10" s="7" t="s">
        <v>52</v>
      </c>
      <c r="D10" s="8" t="s">
        <v>232</v>
      </c>
      <c r="E10" s="53">
        <v>0</v>
      </c>
    </row>
    <row r="11" spans="1:9" x14ac:dyDescent="0.25">
      <c r="A11" s="2" t="s">
        <v>516</v>
      </c>
      <c r="B11" s="46" t="s">
        <v>479</v>
      </c>
      <c r="C11" s="7" t="s">
        <v>53</v>
      </c>
      <c r="D11" s="8" t="s">
        <v>233</v>
      </c>
      <c r="E11" s="53">
        <v>0</v>
      </c>
    </row>
    <row r="12" spans="1:9" x14ac:dyDescent="0.25">
      <c r="A12" s="2" t="s">
        <v>517</v>
      </c>
      <c r="B12" s="46" t="s">
        <v>479</v>
      </c>
      <c r="C12" s="7" t="s">
        <v>53</v>
      </c>
      <c r="D12" s="8" t="s">
        <v>234</v>
      </c>
      <c r="E12" s="53">
        <v>0.35410200294660388</v>
      </c>
    </row>
    <row r="13" spans="1:9" x14ac:dyDescent="0.25">
      <c r="A13" s="2" t="s">
        <v>523</v>
      </c>
      <c r="B13" s="46" t="s">
        <v>479</v>
      </c>
      <c r="C13" s="7" t="s">
        <v>54</v>
      </c>
      <c r="D13" s="8" t="s">
        <v>240</v>
      </c>
      <c r="E13" s="53">
        <v>0.1094184887530142</v>
      </c>
    </row>
    <row r="14" spans="1:9" x14ac:dyDescent="0.25">
      <c r="A14" s="2" t="s">
        <v>525</v>
      </c>
      <c r="B14" s="46" t="s">
        <v>479</v>
      </c>
      <c r="C14" s="7" t="s">
        <v>55</v>
      </c>
      <c r="D14" s="8" t="s">
        <v>242</v>
      </c>
      <c r="E14" s="53">
        <v>0.2188369775060284</v>
      </c>
    </row>
    <row r="15" spans="1:9" x14ac:dyDescent="0.25">
      <c r="A15" s="2" t="s">
        <v>526</v>
      </c>
      <c r="B15" s="6" t="s">
        <v>479</v>
      </c>
      <c r="C15" s="7" t="s">
        <v>57</v>
      </c>
      <c r="D15" s="8" t="s">
        <v>243</v>
      </c>
      <c r="E15" s="53">
        <v>0.2293305688452387</v>
      </c>
    </row>
    <row r="16" spans="1:9" x14ac:dyDescent="0.25">
      <c r="A16" s="2" t="s">
        <v>532</v>
      </c>
      <c r="B16" s="6" t="s">
        <v>479</v>
      </c>
      <c r="C16" s="9" t="s">
        <v>66</v>
      </c>
      <c r="D16" s="10" t="s">
        <v>249</v>
      </c>
      <c r="E16" s="53">
        <v>0.52153391321550424</v>
      </c>
    </row>
    <row r="17" spans="1:5" x14ac:dyDescent="0.25">
      <c r="A17" s="2" t="s">
        <v>533</v>
      </c>
      <c r="B17" s="6" t="s">
        <v>479</v>
      </c>
      <c r="C17" s="9" t="s">
        <v>66</v>
      </c>
      <c r="D17" s="10" t="s">
        <v>250</v>
      </c>
      <c r="E17" s="53">
        <v>0.52153391321550424</v>
      </c>
    </row>
    <row r="18" spans="1:5" x14ac:dyDescent="0.25">
      <c r="A18" s="2" t="s">
        <v>534</v>
      </c>
      <c r="B18" s="6" t="s">
        <v>480</v>
      </c>
      <c r="C18" s="7" t="s">
        <v>67</v>
      </c>
      <c r="D18" s="8" t="s">
        <v>251</v>
      </c>
      <c r="E18" s="53">
        <v>0.2188369775060284</v>
      </c>
    </row>
    <row r="19" spans="1:5" x14ac:dyDescent="0.25">
      <c r="A19" s="2" t="s">
        <v>535</v>
      </c>
      <c r="B19" s="6" t="s">
        <v>480</v>
      </c>
      <c r="C19" s="7" t="s">
        <v>67</v>
      </c>
      <c r="D19" s="8" t="s">
        <v>252</v>
      </c>
      <c r="E19" s="53">
        <v>0.26284219439156625</v>
      </c>
    </row>
    <row r="20" spans="1:5" x14ac:dyDescent="0.25">
      <c r="A20" s="2" t="s">
        <v>536</v>
      </c>
      <c r="B20" s="6" t="s">
        <v>480</v>
      </c>
      <c r="C20" s="7" t="s">
        <v>67</v>
      </c>
      <c r="D20" s="20" t="s">
        <v>253</v>
      </c>
      <c r="E20" s="53">
        <v>0.2293305688452387</v>
      </c>
    </row>
    <row r="21" spans="1:5" x14ac:dyDescent="0.25">
      <c r="A21" s="2" t="s">
        <v>537</v>
      </c>
      <c r="B21" s="6" t="s">
        <v>480</v>
      </c>
      <c r="C21" s="7" t="s">
        <v>67</v>
      </c>
      <c r="D21" s="36" t="s">
        <v>254</v>
      </c>
      <c r="E21" s="53">
        <v>0.20710614043530159</v>
      </c>
    </row>
    <row r="22" spans="1:5" x14ac:dyDescent="0.25">
      <c r="A22" s="2" t="s">
        <v>538</v>
      </c>
      <c r="B22" s="6" t="s">
        <v>480</v>
      </c>
      <c r="C22" s="7" t="s">
        <v>68</v>
      </c>
      <c r="D22" s="8" t="s">
        <v>255</v>
      </c>
      <c r="E22" s="53">
        <v>0.52153391321550424</v>
      </c>
    </row>
    <row r="23" spans="1:5" x14ac:dyDescent="0.25">
      <c r="A23" s="2" t="s">
        <v>539</v>
      </c>
      <c r="B23" s="6" t="s">
        <v>480</v>
      </c>
      <c r="C23" s="7" t="s">
        <v>68</v>
      </c>
      <c r="D23" s="8" t="s">
        <v>256</v>
      </c>
      <c r="E23" s="53">
        <v>0.52153391321550424</v>
      </c>
    </row>
    <row r="24" spans="1:5" x14ac:dyDescent="0.25">
      <c r="A24" s="2" t="s">
        <v>540</v>
      </c>
      <c r="B24" s="6" t="s">
        <v>480</v>
      </c>
      <c r="C24" s="7" t="s">
        <v>68</v>
      </c>
      <c r="D24" s="8" t="s">
        <v>257</v>
      </c>
      <c r="E24" s="53">
        <v>0.52153391321550424</v>
      </c>
    </row>
    <row r="25" spans="1:5" x14ac:dyDescent="0.25">
      <c r="A25" s="2" t="s">
        <v>541</v>
      </c>
      <c r="B25" s="6" t="s">
        <v>480</v>
      </c>
      <c r="C25" s="7" t="s">
        <v>68</v>
      </c>
      <c r="D25" s="8" t="s">
        <v>258</v>
      </c>
      <c r="E25" s="53">
        <v>0.52153391321550424</v>
      </c>
    </row>
    <row r="26" spans="1:5" x14ac:dyDescent="0.25">
      <c r="A26" s="2" t="s">
        <v>542</v>
      </c>
      <c r="B26" s="6" t="s">
        <v>480</v>
      </c>
      <c r="C26" s="7" t="s">
        <v>69</v>
      </c>
      <c r="D26" s="8" t="s">
        <v>259</v>
      </c>
      <c r="E26" s="53">
        <v>0.83805854240382005</v>
      </c>
    </row>
    <row r="27" spans="1:5" x14ac:dyDescent="0.25">
      <c r="A27" s="2" t="s">
        <v>543</v>
      </c>
      <c r="B27" s="6" t="s">
        <v>480</v>
      </c>
      <c r="C27" s="7" t="s">
        <v>69</v>
      </c>
      <c r="D27" s="8" t="s">
        <v>260</v>
      </c>
      <c r="E27" s="53">
        <v>0.52153391321550424</v>
      </c>
    </row>
    <row r="28" spans="1:5" x14ac:dyDescent="0.25">
      <c r="A28" s="2" t="s">
        <v>544</v>
      </c>
      <c r="B28" s="6" t="s">
        <v>480</v>
      </c>
      <c r="C28" s="7" t="s">
        <v>69</v>
      </c>
      <c r="D28" s="8" t="s">
        <v>261</v>
      </c>
      <c r="E28" s="53">
        <v>0.92764441238613238</v>
      </c>
    </row>
    <row r="29" spans="1:5" x14ac:dyDescent="0.25">
      <c r="A29" s="2" t="s">
        <v>546</v>
      </c>
      <c r="B29" s="6" t="s">
        <v>480</v>
      </c>
      <c r="C29" s="7" t="s">
        <v>70</v>
      </c>
      <c r="D29" s="8" t="s">
        <v>263</v>
      </c>
      <c r="E29" s="53">
        <v>0.52153391321550424</v>
      </c>
    </row>
    <row r="30" spans="1:5" x14ac:dyDescent="0.25">
      <c r="A30" s="2" t="s">
        <v>551</v>
      </c>
      <c r="B30" s="6" t="s">
        <v>480</v>
      </c>
      <c r="C30" s="12" t="s">
        <v>72</v>
      </c>
      <c r="D30" s="35" t="s">
        <v>442</v>
      </c>
      <c r="E30" s="53">
        <v>0.30322530299947997</v>
      </c>
    </row>
    <row r="31" spans="1:5" x14ac:dyDescent="0.25">
      <c r="A31" s="2" t="s">
        <v>552</v>
      </c>
      <c r="B31" s="6" t="s">
        <v>480</v>
      </c>
      <c r="C31" s="12" t="s">
        <v>72</v>
      </c>
      <c r="D31" s="35" t="s">
        <v>441</v>
      </c>
      <c r="E31" s="53">
        <v>0.2293305688452387</v>
      </c>
    </row>
    <row r="32" spans="1:5" x14ac:dyDescent="0.25">
      <c r="A32" s="2" t="s">
        <v>553</v>
      </c>
      <c r="B32" s="6" t="s">
        <v>480</v>
      </c>
      <c r="C32" s="7" t="s">
        <v>73</v>
      </c>
      <c r="D32" s="35" t="s">
        <v>268</v>
      </c>
      <c r="E32" s="53">
        <v>0.39159803982770408</v>
      </c>
    </row>
    <row r="33" spans="1:5" x14ac:dyDescent="0.25">
      <c r="A33" s="2" t="s">
        <v>554</v>
      </c>
      <c r="B33" s="6" t="s">
        <v>480</v>
      </c>
      <c r="C33" s="7" t="s">
        <v>74</v>
      </c>
      <c r="D33" s="35" t="s">
        <v>267</v>
      </c>
      <c r="E33" s="53">
        <v>0.41575645134603706</v>
      </c>
    </row>
    <row r="34" spans="1:5" x14ac:dyDescent="0.25">
      <c r="A34" s="2" t="s">
        <v>555</v>
      </c>
      <c r="B34" s="6" t="s">
        <v>480</v>
      </c>
      <c r="C34" s="12" t="s">
        <v>75</v>
      </c>
      <c r="D34" s="8" t="s">
        <v>269</v>
      </c>
      <c r="E34" s="53">
        <v>0.59056929336060471</v>
      </c>
    </row>
    <row r="35" spans="1:5" x14ac:dyDescent="0.25">
      <c r="A35" s="2" t="s">
        <v>556</v>
      </c>
      <c r="B35" s="6" t="s">
        <v>480</v>
      </c>
      <c r="C35" s="12" t="s">
        <v>75</v>
      </c>
      <c r="D35" s="8" t="s">
        <v>270</v>
      </c>
      <c r="E35" s="53">
        <v>0.75086448206074297</v>
      </c>
    </row>
    <row r="36" spans="1:5" x14ac:dyDescent="0.25">
      <c r="A36" s="2" t="s">
        <v>557</v>
      </c>
      <c r="B36" s="6" t="s">
        <v>480</v>
      </c>
      <c r="C36" s="12" t="s">
        <v>75</v>
      </c>
      <c r="D36" s="35" t="s">
        <v>271</v>
      </c>
      <c r="E36" s="53">
        <v>0.59056929336060471</v>
      </c>
    </row>
    <row r="37" spans="1:5" x14ac:dyDescent="0.25">
      <c r="A37" s="2" t="s">
        <v>558</v>
      </c>
      <c r="B37" s="6" t="s">
        <v>480</v>
      </c>
      <c r="C37" s="12" t="s">
        <v>75</v>
      </c>
      <c r="D37" s="35" t="s">
        <v>272</v>
      </c>
      <c r="E37" s="53">
        <v>0.80371346429019419</v>
      </c>
    </row>
    <row r="38" spans="1:5" x14ac:dyDescent="0.25">
      <c r="A38" s="2" t="s">
        <v>559</v>
      </c>
      <c r="B38" s="6" t="s">
        <v>480</v>
      </c>
      <c r="C38" s="12" t="s">
        <v>75</v>
      </c>
      <c r="D38" s="35" t="s">
        <v>273</v>
      </c>
      <c r="E38" s="53">
        <v>0.80371346429019419</v>
      </c>
    </row>
    <row r="39" spans="1:5" x14ac:dyDescent="0.25">
      <c r="A39" s="2" t="s">
        <v>561</v>
      </c>
      <c r="B39" s="6" t="s">
        <v>480</v>
      </c>
      <c r="C39" s="7" t="s">
        <v>78</v>
      </c>
      <c r="D39" s="8" t="s">
        <v>275</v>
      </c>
      <c r="E39" s="53">
        <v>0.52153391321550424</v>
      </c>
    </row>
    <row r="40" spans="1:5" x14ac:dyDescent="0.25">
      <c r="A40" s="2" t="s">
        <v>562</v>
      </c>
      <c r="B40" s="6" t="s">
        <v>480</v>
      </c>
      <c r="C40" s="7" t="s">
        <v>78</v>
      </c>
      <c r="D40" s="8" t="s">
        <v>276</v>
      </c>
      <c r="E40" s="53">
        <v>0.52153391321550424</v>
      </c>
    </row>
    <row r="41" spans="1:5" x14ac:dyDescent="0.25">
      <c r="A41" s="2" t="s">
        <v>563</v>
      </c>
      <c r="B41" s="6" t="s">
        <v>480</v>
      </c>
      <c r="C41" s="7" t="s">
        <v>78</v>
      </c>
      <c r="D41" s="8" t="s">
        <v>277</v>
      </c>
      <c r="E41" s="53">
        <v>0.52153391321550424</v>
      </c>
    </row>
    <row r="42" spans="1:5" x14ac:dyDescent="0.25">
      <c r="A42" s="2" t="s">
        <v>564</v>
      </c>
      <c r="B42" s="6" t="s">
        <v>480</v>
      </c>
      <c r="C42" s="12" t="s">
        <v>79</v>
      </c>
      <c r="D42" s="8" t="s">
        <v>278</v>
      </c>
      <c r="E42" s="53">
        <v>0</v>
      </c>
    </row>
    <row r="43" spans="1:5" x14ac:dyDescent="0.25">
      <c r="A43" s="2" t="s">
        <v>570</v>
      </c>
      <c r="B43" s="46" t="s">
        <v>481</v>
      </c>
      <c r="C43" s="6" t="s">
        <v>284</v>
      </c>
      <c r="D43" s="8" t="s">
        <v>285</v>
      </c>
      <c r="E43" s="53">
        <v>0</v>
      </c>
    </row>
    <row r="44" spans="1:5" x14ac:dyDescent="0.25">
      <c r="A44" s="2" t="s">
        <v>576</v>
      </c>
      <c r="B44" s="46" t="s">
        <v>481</v>
      </c>
      <c r="C44" s="7" t="s">
        <v>88</v>
      </c>
      <c r="D44" s="8" t="s">
        <v>291</v>
      </c>
      <c r="E44" s="53">
        <v>0</v>
      </c>
    </row>
    <row r="45" spans="1:5" x14ac:dyDescent="0.25">
      <c r="A45" s="2" t="s">
        <v>578</v>
      </c>
      <c r="B45" s="46" t="s">
        <v>481</v>
      </c>
      <c r="C45" s="7" t="s">
        <v>91</v>
      </c>
      <c r="D45" s="8" t="s">
        <v>293</v>
      </c>
      <c r="E45" s="53">
        <v>5.2153391321550426E-2</v>
      </c>
    </row>
    <row r="46" spans="1:5" x14ac:dyDescent="0.25">
      <c r="A46" s="2" t="s">
        <v>579</v>
      </c>
      <c r="B46" s="46" t="s">
        <v>481</v>
      </c>
      <c r="C46" s="7" t="s">
        <v>91</v>
      </c>
      <c r="D46" s="8" t="s">
        <v>294</v>
      </c>
      <c r="E46" s="53">
        <v>5.2153391321550426E-2</v>
      </c>
    </row>
    <row r="47" spans="1:5" x14ac:dyDescent="0.25">
      <c r="A47" s="2" t="s">
        <v>580</v>
      </c>
      <c r="B47" s="46" t="s">
        <v>481</v>
      </c>
      <c r="C47" s="7" t="s">
        <v>91</v>
      </c>
      <c r="D47" s="8" t="s">
        <v>295</v>
      </c>
      <c r="E47" s="53">
        <v>5.2153391321550426E-2</v>
      </c>
    </row>
    <row r="48" spans="1:5" x14ac:dyDescent="0.25">
      <c r="A48" s="2" t="s">
        <v>581</v>
      </c>
      <c r="B48" s="46" t="s">
        <v>481</v>
      </c>
      <c r="C48" s="7" t="s">
        <v>91</v>
      </c>
      <c r="D48" s="8" t="s">
        <v>296</v>
      </c>
      <c r="E48" s="53">
        <v>5.2153391321550426E-2</v>
      </c>
    </row>
    <row r="49" spans="1:5" x14ac:dyDescent="0.25">
      <c r="A49" s="2" t="s">
        <v>586</v>
      </c>
      <c r="B49" s="46" t="s">
        <v>482</v>
      </c>
      <c r="C49" s="7" t="s">
        <v>301</v>
      </c>
      <c r="D49" s="8" t="s">
        <v>302</v>
      </c>
      <c r="E49" s="53">
        <v>0</v>
      </c>
    </row>
    <row r="50" spans="1:5" x14ac:dyDescent="0.25">
      <c r="A50" s="2" t="s">
        <v>587</v>
      </c>
      <c r="B50" s="46" t="s">
        <v>482</v>
      </c>
      <c r="C50" s="7" t="s">
        <v>303</v>
      </c>
      <c r="D50" s="8" t="s">
        <v>304</v>
      </c>
      <c r="E50" s="53">
        <v>0.52153391321550424</v>
      </c>
    </row>
    <row r="51" spans="1:5" x14ac:dyDescent="0.25">
      <c r="A51" s="2" t="s">
        <v>588</v>
      </c>
      <c r="B51" s="46" t="s">
        <v>482</v>
      </c>
      <c r="C51" s="7" t="s">
        <v>305</v>
      </c>
      <c r="D51" s="8" t="s">
        <v>306</v>
      </c>
      <c r="E51" s="53">
        <v>0.52153391321550424</v>
      </c>
    </row>
    <row r="52" spans="1:5" x14ac:dyDescent="0.25">
      <c r="A52" s="2" t="s">
        <v>589</v>
      </c>
      <c r="B52" s="46" t="s">
        <v>482</v>
      </c>
      <c r="C52" s="7" t="s">
        <v>305</v>
      </c>
      <c r="D52" s="8" t="s">
        <v>307</v>
      </c>
      <c r="E52" s="53">
        <v>0.96746323052941208</v>
      </c>
    </row>
    <row r="53" spans="1:5" x14ac:dyDescent="0.25">
      <c r="A53" s="2" t="s">
        <v>590</v>
      </c>
      <c r="B53" s="46" t="s">
        <v>482</v>
      </c>
      <c r="C53" s="7" t="s">
        <v>305</v>
      </c>
      <c r="D53" s="8" t="s">
        <v>308</v>
      </c>
      <c r="E53" s="53">
        <v>0.52153391321550424</v>
      </c>
    </row>
    <row r="54" spans="1:5" x14ac:dyDescent="0.25">
      <c r="A54" s="2" t="s">
        <v>591</v>
      </c>
      <c r="B54" s="46" t="s">
        <v>482</v>
      </c>
      <c r="C54" s="7" t="s">
        <v>305</v>
      </c>
      <c r="D54" s="8" t="s">
        <v>309</v>
      </c>
      <c r="E54" s="53">
        <v>0.92931835095885762</v>
      </c>
    </row>
    <row r="55" spans="1:5" x14ac:dyDescent="0.25">
      <c r="A55" s="2" t="s">
        <v>592</v>
      </c>
      <c r="B55" s="46" t="s">
        <v>482</v>
      </c>
      <c r="C55" s="7" t="s">
        <v>94</v>
      </c>
      <c r="D55" s="8" t="s">
        <v>444</v>
      </c>
      <c r="E55" s="53">
        <v>0.20710614043530159</v>
      </c>
    </row>
    <row r="56" spans="1:5" x14ac:dyDescent="0.25">
      <c r="A56" s="2" t="s">
        <v>593</v>
      </c>
      <c r="B56" s="46" t="s">
        <v>482</v>
      </c>
      <c r="C56" s="7" t="s">
        <v>95</v>
      </c>
      <c r="D56" s="8" t="s">
        <v>445</v>
      </c>
      <c r="E56" s="53">
        <v>0.13807076029020107</v>
      </c>
    </row>
    <row r="57" spans="1:5" x14ac:dyDescent="0.25">
      <c r="A57" s="2" t="s">
        <v>599</v>
      </c>
      <c r="B57" s="46" t="s">
        <v>482</v>
      </c>
      <c r="C57" s="7" t="s">
        <v>100</v>
      </c>
      <c r="D57" s="8" t="s">
        <v>315</v>
      </c>
      <c r="E57" s="53">
        <v>0.52153391321550424</v>
      </c>
    </row>
    <row r="58" spans="1:5" x14ac:dyDescent="0.25">
      <c r="A58" s="2" t="s">
        <v>600</v>
      </c>
      <c r="B58" s="46" t="s">
        <v>483</v>
      </c>
      <c r="C58" s="7" t="s">
        <v>447</v>
      </c>
      <c r="D58" s="8" t="s">
        <v>316</v>
      </c>
      <c r="E58" s="53">
        <v>0</v>
      </c>
    </row>
    <row r="59" spans="1:5" x14ac:dyDescent="0.25">
      <c r="A59" s="2" t="s">
        <v>641</v>
      </c>
      <c r="B59" s="46" t="s">
        <v>485</v>
      </c>
      <c r="C59" s="7" t="s">
        <v>456</v>
      </c>
      <c r="D59" s="8" t="s">
        <v>351</v>
      </c>
      <c r="E59" s="53">
        <v>0.15646017396465126</v>
      </c>
    </row>
    <row r="60" spans="1:5" x14ac:dyDescent="0.25">
      <c r="A60" s="2" t="s">
        <v>642</v>
      </c>
      <c r="B60" s="46" t="s">
        <v>485</v>
      </c>
      <c r="C60" s="7" t="s">
        <v>456</v>
      </c>
      <c r="D60" s="8" t="s">
        <v>352</v>
      </c>
      <c r="E60" s="53">
        <v>0.2086135652862017</v>
      </c>
    </row>
    <row r="61" spans="1:5" x14ac:dyDescent="0.25">
      <c r="A61" s="2" t="s">
        <v>643</v>
      </c>
      <c r="B61" s="46" t="s">
        <v>485</v>
      </c>
      <c r="C61" s="7" t="s">
        <v>456</v>
      </c>
      <c r="D61" s="8" t="s">
        <v>354</v>
      </c>
      <c r="E61" s="53">
        <v>0.15646017396465126</v>
      </c>
    </row>
    <row r="62" spans="1:5" x14ac:dyDescent="0.25">
      <c r="A62" s="2" t="s">
        <v>645</v>
      </c>
      <c r="B62" s="46" t="s">
        <v>485</v>
      </c>
      <c r="C62" s="12" t="s">
        <v>150</v>
      </c>
      <c r="D62" s="12" t="s">
        <v>356</v>
      </c>
      <c r="E62" s="53">
        <v>0.52153391321550424</v>
      </c>
    </row>
    <row r="63" spans="1:5" x14ac:dyDescent="0.25">
      <c r="A63" s="2" t="s">
        <v>652</v>
      </c>
      <c r="B63" s="46" t="s">
        <v>487</v>
      </c>
      <c r="C63" s="22" t="s">
        <v>155</v>
      </c>
      <c r="D63" s="8" t="s">
        <v>364</v>
      </c>
      <c r="E63" s="53">
        <v>0.52153391321550424</v>
      </c>
    </row>
    <row r="64" spans="1:5" x14ac:dyDescent="0.25">
      <c r="A64" s="2" t="s">
        <v>654</v>
      </c>
      <c r="B64" s="46" t="s">
        <v>487</v>
      </c>
      <c r="C64" s="22" t="s">
        <v>156</v>
      </c>
      <c r="D64" s="8" t="s">
        <v>363</v>
      </c>
      <c r="E64" s="53">
        <v>0.52153391321550424</v>
      </c>
    </row>
    <row r="65" spans="1:5" x14ac:dyDescent="0.25">
      <c r="A65" s="2" t="s">
        <v>656</v>
      </c>
      <c r="B65" s="46" t="s">
        <v>487</v>
      </c>
      <c r="C65" s="22" t="s">
        <v>157</v>
      </c>
      <c r="D65" s="8" t="s">
        <v>460</v>
      </c>
      <c r="E65" s="53">
        <v>0.52153391321550424</v>
      </c>
    </row>
    <row r="66" spans="1:5" x14ac:dyDescent="0.25">
      <c r="A66" s="2" t="s">
        <v>657</v>
      </c>
      <c r="B66" s="46" t="s">
        <v>487</v>
      </c>
      <c r="C66" s="22" t="s">
        <v>463</v>
      </c>
      <c r="D66" s="8" t="s">
        <v>462</v>
      </c>
      <c r="E66" s="53">
        <v>0.52153391321550424</v>
      </c>
    </row>
    <row r="67" spans="1:5" x14ac:dyDescent="0.25">
      <c r="A67" s="2" t="s">
        <v>658</v>
      </c>
      <c r="B67" s="46" t="s">
        <v>487</v>
      </c>
      <c r="C67" s="22" t="s">
        <v>463</v>
      </c>
      <c r="D67" s="8" t="s">
        <v>461</v>
      </c>
      <c r="E67" s="53">
        <v>0.52153391321550424</v>
      </c>
    </row>
    <row r="68" spans="1:5" x14ac:dyDescent="0.25">
      <c r="A68" s="2" t="s">
        <v>660</v>
      </c>
      <c r="B68" s="46" t="s">
        <v>487</v>
      </c>
      <c r="C68" s="22" t="s">
        <v>159</v>
      </c>
      <c r="D68" s="20" t="s">
        <v>365</v>
      </c>
      <c r="E68" s="53">
        <v>0.52153391321550424</v>
      </c>
    </row>
    <row r="69" spans="1:5" x14ac:dyDescent="0.25">
      <c r="A69" s="2" t="s">
        <v>661</v>
      </c>
      <c r="B69" s="46" t="s">
        <v>487</v>
      </c>
      <c r="C69" s="22" t="s">
        <v>159</v>
      </c>
      <c r="D69" s="20" t="s">
        <v>366</v>
      </c>
      <c r="E69" s="53">
        <v>0.52153391321550424</v>
      </c>
    </row>
    <row r="70" spans="1:5" x14ac:dyDescent="0.25">
      <c r="A70" s="2" t="s">
        <v>662</v>
      </c>
      <c r="B70" s="46" t="s">
        <v>487</v>
      </c>
      <c r="C70" s="22" t="s">
        <v>159</v>
      </c>
      <c r="D70" s="20" t="s">
        <v>367</v>
      </c>
      <c r="E70" s="53">
        <v>0.52153391321550424</v>
      </c>
    </row>
    <row r="71" spans="1:5" x14ac:dyDescent="0.25">
      <c r="A71" s="2" t="s">
        <v>663</v>
      </c>
      <c r="B71" s="46" t="s">
        <v>487</v>
      </c>
      <c r="C71" s="22" t="s">
        <v>159</v>
      </c>
      <c r="D71" s="8" t="s">
        <v>368</v>
      </c>
      <c r="E71" s="53">
        <v>0.52153391321550424</v>
      </c>
    </row>
    <row r="72" spans="1:5" x14ac:dyDescent="0.25">
      <c r="A72" s="2" t="s">
        <v>664</v>
      </c>
      <c r="B72" s="46" t="s">
        <v>487</v>
      </c>
      <c r="C72" s="22" t="s">
        <v>159</v>
      </c>
      <c r="D72" s="8" t="s">
        <v>369</v>
      </c>
      <c r="E72" s="53">
        <v>0.7301474785017058</v>
      </c>
    </row>
    <row r="73" spans="1:5" x14ac:dyDescent="0.25">
      <c r="A73" s="2" t="s">
        <v>665</v>
      </c>
      <c r="B73" s="46" t="s">
        <v>487</v>
      </c>
      <c r="C73" s="22" t="s">
        <v>159</v>
      </c>
      <c r="D73" s="8" t="s">
        <v>370</v>
      </c>
      <c r="E73" s="53">
        <v>0.7301474785017058</v>
      </c>
    </row>
    <row r="74" spans="1:5" x14ac:dyDescent="0.25">
      <c r="A74" s="2" t="s">
        <v>668</v>
      </c>
      <c r="B74" s="46" t="s">
        <v>488</v>
      </c>
      <c r="C74" s="7" t="s">
        <v>373</v>
      </c>
      <c r="D74" s="8" t="s">
        <v>374</v>
      </c>
      <c r="E74" s="53">
        <v>0</v>
      </c>
    </row>
    <row r="75" spans="1:5" x14ac:dyDescent="0.25">
      <c r="A75" s="2" t="s">
        <v>669</v>
      </c>
      <c r="B75" s="46" t="s">
        <v>488</v>
      </c>
      <c r="C75" s="7" t="s">
        <v>373</v>
      </c>
      <c r="D75" s="8" t="s">
        <v>375</v>
      </c>
      <c r="E75" s="53">
        <v>0</v>
      </c>
    </row>
    <row r="76" spans="1:5" x14ac:dyDescent="0.25">
      <c r="A76" s="2" t="s">
        <v>670</v>
      </c>
      <c r="B76" s="46" t="s">
        <v>488</v>
      </c>
      <c r="C76" s="7" t="s">
        <v>468</v>
      </c>
      <c r="D76" s="23" t="s">
        <v>466</v>
      </c>
      <c r="E76" s="53">
        <v>0.17845386889811474</v>
      </c>
    </row>
    <row r="77" spans="1:5" x14ac:dyDescent="0.25">
      <c r="A77" s="2" t="s">
        <v>671</v>
      </c>
      <c r="B77" s="46" t="s">
        <v>488</v>
      </c>
      <c r="C77" s="7" t="s">
        <v>468</v>
      </c>
      <c r="D77" s="8" t="s">
        <v>467</v>
      </c>
      <c r="E77" s="53">
        <v>0.17845386889811474</v>
      </c>
    </row>
    <row r="78" spans="1:5" x14ac:dyDescent="0.25">
      <c r="A78" s="2" t="s">
        <v>672</v>
      </c>
      <c r="B78" s="46" t="s">
        <v>488</v>
      </c>
      <c r="C78" s="7" t="s">
        <v>468</v>
      </c>
      <c r="D78" s="8" t="s">
        <v>376</v>
      </c>
      <c r="E78" s="53">
        <v>0.17845386889811474</v>
      </c>
    </row>
    <row r="79" spans="1:5" x14ac:dyDescent="0.25">
      <c r="A79" s="2" t="s">
        <v>677</v>
      </c>
      <c r="B79" s="46" t="s">
        <v>488</v>
      </c>
      <c r="C79" s="7" t="s">
        <v>169</v>
      </c>
      <c r="D79" s="8" t="s">
        <v>382</v>
      </c>
      <c r="E79" s="53">
        <v>0.94178422458039524</v>
      </c>
    </row>
    <row r="80" spans="1:5" x14ac:dyDescent="0.25">
      <c r="A80" s="2" t="s">
        <v>682</v>
      </c>
      <c r="B80" s="46" t="s">
        <v>488</v>
      </c>
      <c r="C80" s="7" t="s">
        <v>170</v>
      </c>
      <c r="D80" s="8" t="s">
        <v>387</v>
      </c>
      <c r="E80" s="53">
        <v>0.42313738309170446</v>
      </c>
    </row>
    <row r="81" spans="1:5" x14ac:dyDescent="0.25">
      <c r="A81" s="2" t="s">
        <v>683</v>
      </c>
      <c r="B81" s="48" t="s">
        <v>488</v>
      </c>
      <c r="C81" s="7" t="s">
        <v>171</v>
      </c>
      <c r="D81" s="8" t="s">
        <v>388</v>
      </c>
      <c r="E81" s="53">
        <v>0</v>
      </c>
    </row>
    <row r="82" spans="1:5" x14ac:dyDescent="0.25">
      <c r="A82" s="2" t="s">
        <v>685</v>
      </c>
      <c r="B82" s="48" t="s">
        <v>488</v>
      </c>
      <c r="C82" s="7" t="s">
        <v>172</v>
      </c>
      <c r="D82" s="8" t="s">
        <v>390</v>
      </c>
      <c r="E82" s="53">
        <v>0</v>
      </c>
    </row>
    <row r="83" spans="1:5" x14ac:dyDescent="0.25">
      <c r="A83" s="2" t="s">
        <v>686</v>
      </c>
      <c r="B83" s="48" t="s">
        <v>488</v>
      </c>
      <c r="C83" s="7" t="s">
        <v>174</v>
      </c>
      <c r="D83" s="8" t="s">
        <v>391</v>
      </c>
      <c r="E83" s="53">
        <v>0.42313738309170446</v>
      </c>
    </row>
    <row r="84" spans="1:5" x14ac:dyDescent="0.25">
      <c r="A84" s="2" t="s">
        <v>695</v>
      </c>
      <c r="B84" s="48" t="s">
        <v>488</v>
      </c>
      <c r="C84" s="12" t="s">
        <v>182</v>
      </c>
      <c r="D84" s="8" t="s">
        <v>400</v>
      </c>
      <c r="E84" s="53">
        <v>0.4717111596175243</v>
      </c>
    </row>
    <row r="85" spans="1:5" x14ac:dyDescent="0.25">
      <c r="A85" s="2" t="s">
        <v>696</v>
      </c>
      <c r="B85" s="48" t="s">
        <v>488</v>
      </c>
      <c r="C85" s="12" t="s">
        <v>182</v>
      </c>
      <c r="D85" s="35" t="s">
        <v>401</v>
      </c>
      <c r="E85" s="53">
        <v>0</v>
      </c>
    </row>
    <row r="86" spans="1:5" x14ac:dyDescent="0.25">
      <c r="A86" s="2" t="s">
        <v>700</v>
      </c>
      <c r="B86" s="48" t="s">
        <v>489</v>
      </c>
      <c r="C86" s="7" t="s">
        <v>183</v>
      </c>
      <c r="D86" s="8" t="s">
        <v>405</v>
      </c>
      <c r="E86" s="53">
        <v>0.52153391321550424</v>
      </c>
    </row>
    <row r="87" spans="1:5" x14ac:dyDescent="0.25">
      <c r="A87" s="2" t="s">
        <v>701</v>
      </c>
      <c r="B87" s="48" t="s">
        <v>489</v>
      </c>
      <c r="C87" s="7" t="s">
        <v>184</v>
      </c>
      <c r="D87" s="8" t="s">
        <v>469</v>
      </c>
      <c r="E87" s="53">
        <v>0.52153391321550424</v>
      </c>
    </row>
    <row r="88" spans="1:5" x14ac:dyDescent="0.25">
      <c r="A88" s="2" t="s">
        <v>702</v>
      </c>
      <c r="B88" s="48" t="s">
        <v>489</v>
      </c>
      <c r="C88" s="7" t="s">
        <v>185</v>
      </c>
      <c r="D88" s="8" t="s">
        <v>470</v>
      </c>
      <c r="E88" s="53">
        <v>0.52153391321550424</v>
      </c>
    </row>
    <row r="89" spans="1:5" x14ac:dyDescent="0.25">
      <c r="A89" s="2" t="s">
        <v>703</v>
      </c>
      <c r="B89" s="48" t="s">
        <v>489</v>
      </c>
      <c r="C89" s="7" t="s">
        <v>186</v>
      </c>
      <c r="D89" s="8" t="s">
        <v>406</v>
      </c>
      <c r="E89" s="53">
        <v>0.48626251071750393</v>
      </c>
    </row>
    <row r="90" spans="1:5" x14ac:dyDescent="0.25">
      <c r="A90" s="2" t="s">
        <v>704</v>
      </c>
      <c r="B90" s="48" t="s">
        <v>489</v>
      </c>
      <c r="C90" s="7" t="s">
        <v>186</v>
      </c>
      <c r="D90" s="8" t="s">
        <v>407</v>
      </c>
      <c r="E90" s="53">
        <v>0.4172271305724034</v>
      </c>
    </row>
    <row r="91" spans="1:5" x14ac:dyDescent="0.25">
      <c r="A91" s="2" t="s">
        <v>705</v>
      </c>
      <c r="B91" s="48" t="s">
        <v>489</v>
      </c>
      <c r="C91" s="7" t="s">
        <v>186</v>
      </c>
      <c r="D91" s="8" t="s">
        <v>408</v>
      </c>
      <c r="E91" s="53">
        <v>0.4172271305724034</v>
      </c>
    </row>
    <row r="92" spans="1:5" x14ac:dyDescent="0.25">
      <c r="A92" s="2" t="s">
        <v>706</v>
      </c>
      <c r="B92" s="48" t="s">
        <v>489</v>
      </c>
      <c r="C92" s="7" t="s">
        <v>188</v>
      </c>
      <c r="D92" s="8" t="s">
        <v>409</v>
      </c>
      <c r="E92" s="53">
        <v>0.52153391321550424</v>
      </c>
    </row>
    <row r="93" spans="1:5" x14ac:dyDescent="0.25">
      <c r="A93" s="2" t="s">
        <v>707</v>
      </c>
      <c r="B93" s="48" t="s">
        <v>489</v>
      </c>
      <c r="C93" s="7" t="s">
        <v>188</v>
      </c>
      <c r="D93" s="8" t="s">
        <v>410</v>
      </c>
      <c r="E93" s="53">
        <v>0.52153391321550424</v>
      </c>
    </row>
    <row r="94" spans="1:5" x14ac:dyDescent="0.25">
      <c r="A94" s="2" t="s">
        <v>500</v>
      </c>
      <c r="B94" s="48" t="s">
        <v>479</v>
      </c>
      <c r="C94" s="7" t="s">
        <v>218</v>
      </c>
      <c r="D94" s="8" t="s">
        <v>219</v>
      </c>
      <c r="E94" s="53" t="s">
        <v>502</v>
      </c>
    </row>
    <row r="95" spans="1:5" x14ac:dyDescent="0.25">
      <c r="A95" s="2" t="s">
        <v>503</v>
      </c>
      <c r="B95" s="48" t="s">
        <v>479</v>
      </c>
      <c r="C95" s="7" t="s">
        <v>218</v>
      </c>
      <c r="D95" s="8" t="s">
        <v>220</v>
      </c>
      <c r="E95" s="53" t="s">
        <v>502</v>
      </c>
    </row>
    <row r="96" spans="1:5" x14ac:dyDescent="0.25">
      <c r="A96" s="2" t="s">
        <v>510</v>
      </c>
      <c r="B96" s="48" t="s">
        <v>479</v>
      </c>
      <c r="C96" s="7" t="s">
        <v>225</v>
      </c>
      <c r="D96" s="8" t="s">
        <v>227</v>
      </c>
      <c r="E96" s="53" t="s">
        <v>502</v>
      </c>
    </row>
    <row r="97" spans="1:5" x14ac:dyDescent="0.25">
      <c r="A97" s="2" t="s">
        <v>514</v>
      </c>
      <c r="B97" s="48" t="s">
        <v>479</v>
      </c>
      <c r="C97" s="7" t="s">
        <v>52</v>
      </c>
      <c r="D97" s="8" t="s">
        <v>231</v>
      </c>
      <c r="E97" s="53" t="s">
        <v>502</v>
      </c>
    </row>
    <row r="98" spans="1:5" x14ac:dyDescent="0.25">
      <c r="A98" s="2" t="s">
        <v>518</v>
      </c>
      <c r="B98" s="48" t="s">
        <v>479</v>
      </c>
      <c r="C98" s="7" t="s">
        <v>53</v>
      </c>
      <c r="D98" s="8" t="s">
        <v>235</v>
      </c>
      <c r="E98" s="53" t="s">
        <v>502</v>
      </c>
    </row>
    <row r="99" spans="1:5" x14ac:dyDescent="0.25">
      <c r="A99" s="2" t="s">
        <v>519</v>
      </c>
      <c r="B99" s="46" t="s">
        <v>479</v>
      </c>
      <c r="C99" s="7" t="s">
        <v>53</v>
      </c>
      <c r="D99" s="8" t="s">
        <v>236</v>
      </c>
      <c r="E99" s="53" t="s">
        <v>502</v>
      </c>
    </row>
    <row r="100" spans="1:5" x14ac:dyDescent="0.25">
      <c r="A100" s="2" t="s">
        <v>520</v>
      </c>
      <c r="B100" s="46" t="s">
        <v>479</v>
      </c>
      <c r="C100" s="7" t="s">
        <v>54</v>
      </c>
      <c r="D100" s="8" t="s">
        <v>237</v>
      </c>
      <c r="E100" s="53" t="s">
        <v>502</v>
      </c>
    </row>
    <row r="101" spans="1:5" x14ac:dyDescent="0.25">
      <c r="A101" s="2" t="s">
        <v>521</v>
      </c>
      <c r="B101" s="46" t="s">
        <v>479</v>
      </c>
      <c r="C101" s="7" t="s">
        <v>54</v>
      </c>
      <c r="D101" s="8" t="s">
        <v>238</v>
      </c>
      <c r="E101" s="53" t="s">
        <v>502</v>
      </c>
    </row>
    <row r="102" spans="1:5" x14ac:dyDescent="0.25">
      <c r="A102" s="2" t="s">
        <v>522</v>
      </c>
      <c r="B102" s="46" t="s">
        <v>479</v>
      </c>
      <c r="C102" s="7" t="s">
        <v>54</v>
      </c>
      <c r="D102" s="8" t="s">
        <v>239</v>
      </c>
      <c r="E102" s="53" t="s">
        <v>502</v>
      </c>
    </row>
    <row r="103" spans="1:5" x14ac:dyDescent="0.25">
      <c r="A103" s="2" t="s">
        <v>524</v>
      </c>
      <c r="B103" s="46" t="s">
        <v>479</v>
      </c>
      <c r="C103" s="7" t="s">
        <v>55</v>
      </c>
      <c r="D103" s="8" t="s">
        <v>241</v>
      </c>
      <c r="E103" s="53" t="s">
        <v>502</v>
      </c>
    </row>
    <row r="104" spans="1:5" x14ac:dyDescent="0.25">
      <c r="A104" s="2" t="s">
        <v>527</v>
      </c>
      <c r="B104" s="46" t="s">
        <v>479</v>
      </c>
      <c r="C104" s="7" t="s">
        <v>59</v>
      </c>
      <c r="D104" s="8" t="s">
        <v>244</v>
      </c>
      <c r="E104" s="53" t="s">
        <v>502</v>
      </c>
    </row>
    <row r="105" spans="1:5" x14ac:dyDescent="0.25">
      <c r="A105" s="2" t="s">
        <v>528</v>
      </c>
      <c r="B105" s="46" t="s">
        <v>479</v>
      </c>
      <c r="C105" s="7" t="s">
        <v>61</v>
      </c>
      <c r="D105" s="8" t="s">
        <v>245</v>
      </c>
      <c r="E105" s="53" t="s">
        <v>502</v>
      </c>
    </row>
    <row r="106" spans="1:5" x14ac:dyDescent="0.25">
      <c r="A106" s="2" t="s">
        <v>529</v>
      </c>
      <c r="B106" s="46" t="s">
        <v>479</v>
      </c>
      <c r="C106" s="7" t="s">
        <v>61</v>
      </c>
      <c r="D106" s="8" t="s">
        <v>246</v>
      </c>
      <c r="E106" s="53" t="s">
        <v>502</v>
      </c>
    </row>
    <row r="107" spans="1:5" x14ac:dyDescent="0.25">
      <c r="A107" s="2" t="s">
        <v>530</v>
      </c>
      <c r="B107" s="46" t="s">
        <v>479</v>
      </c>
      <c r="C107" s="7" t="s">
        <v>63</v>
      </c>
      <c r="D107" s="8" t="s">
        <v>247</v>
      </c>
      <c r="E107" s="53" t="s">
        <v>502</v>
      </c>
    </row>
    <row r="108" spans="1:5" x14ac:dyDescent="0.25">
      <c r="A108" s="2" t="s">
        <v>531</v>
      </c>
      <c r="B108" s="46" t="s">
        <v>479</v>
      </c>
      <c r="C108" s="9" t="s">
        <v>65</v>
      </c>
      <c r="D108" s="10" t="s">
        <v>248</v>
      </c>
      <c r="E108" s="53" t="s">
        <v>502</v>
      </c>
    </row>
    <row r="109" spans="1:5" x14ac:dyDescent="0.25">
      <c r="A109" s="2" t="s">
        <v>545</v>
      </c>
      <c r="B109" s="46" t="s">
        <v>480</v>
      </c>
      <c r="C109" s="7" t="s">
        <v>70</v>
      </c>
      <c r="D109" s="8" t="s">
        <v>262</v>
      </c>
      <c r="E109" s="53" t="s">
        <v>502</v>
      </c>
    </row>
    <row r="110" spans="1:5" x14ac:dyDescent="0.25">
      <c r="A110" s="2" t="s">
        <v>547</v>
      </c>
      <c r="B110" s="46" t="s">
        <v>480</v>
      </c>
      <c r="C110" s="12" t="s">
        <v>72</v>
      </c>
      <c r="D110" s="8" t="s">
        <v>443</v>
      </c>
      <c r="E110" s="53" t="s">
        <v>502</v>
      </c>
    </row>
    <row r="111" spans="1:5" x14ac:dyDescent="0.25">
      <c r="A111" s="2" t="s">
        <v>548</v>
      </c>
      <c r="B111" s="46" t="s">
        <v>480</v>
      </c>
      <c r="C111" s="12" t="s">
        <v>72</v>
      </c>
      <c r="D111" s="8" t="s">
        <v>264</v>
      </c>
      <c r="E111" s="53" t="s">
        <v>502</v>
      </c>
    </row>
    <row r="112" spans="1:5" x14ac:dyDescent="0.25">
      <c r="A112" s="2" t="s">
        <v>549</v>
      </c>
      <c r="B112" s="46" t="s">
        <v>480</v>
      </c>
      <c r="C112" s="12" t="s">
        <v>72</v>
      </c>
      <c r="D112" s="8" t="s">
        <v>265</v>
      </c>
      <c r="E112" s="53" t="s">
        <v>502</v>
      </c>
    </row>
    <row r="113" spans="1:5" x14ac:dyDescent="0.25">
      <c r="A113" s="2" t="s">
        <v>550</v>
      </c>
      <c r="B113" s="46" t="s">
        <v>480</v>
      </c>
      <c r="C113" s="12" t="s">
        <v>72</v>
      </c>
      <c r="D113" s="8" t="s">
        <v>266</v>
      </c>
      <c r="E113" s="53" t="s">
        <v>502</v>
      </c>
    </row>
    <row r="114" spans="1:5" x14ac:dyDescent="0.25">
      <c r="A114" s="2" t="s">
        <v>560</v>
      </c>
      <c r="B114" s="46" t="s">
        <v>480</v>
      </c>
      <c r="C114" s="7" t="s">
        <v>76</v>
      </c>
      <c r="D114" s="8" t="s">
        <v>274</v>
      </c>
      <c r="E114" s="53" t="s">
        <v>502</v>
      </c>
    </row>
    <row r="115" spans="1:5" x14ac:dyDescent="0.25">
      <c r="A115" s="2" t="s">
        <v>565</v>
      </c>
      <c r="B115" s="46" t="s">
        <v>480</v>
      </c>
      <c r="C115" s="12" t="s">
        <v>79</v>
      </c>
      <c r="D115" s="8" t="s">
        <v>279</v>
      </c>
      <c r="E115" s="53" t="s">
        <v>502</v>
      </c>
    </row>
    <row r="116" spans="1:5" x14ac:dyDescent="0.25">
      <c r="A116" s="2" t="s">
        <v>566</v>
      </c>
      <c r="B116" s="46" t="s">
        <v>480</v>
      </c>
      <c r="C116" s="12" t="s">
        <v>79</v>
      </c>
      <c r="D116" s="8" t="s">
        <v>280</v>
      </c>
      <c r="E116" s="53" t="s">
        <v>502</v>
      </c>
    </row>
    <row r="117" spans="1:5" x14ac:dyDescent="0.25">
      <c r="A117" s="2" t="s">
        <v>567</v>
      </c>
      <c r="B117" s="46" t="s">
        <v>481</v>
      </c>
      <c r="C117" s="7" t="s">
        <v>81</v>
      </c>
      <c r="D117" s="8" t="s">
        <v>281</v>
      </c>
      <c r="E117" s="53" t="s">
        <v>502</v>
      </c>
    </row>
    <row r="118" spans="1:5" x14ac:dyDescent="0.25">
      <c r="A118" s="2" t="s">
        <v>568</v>
      </c>
      <c r="B118" s="46" t="s">
        <v>481</v>
      </c>
      <c r="C118" s="7" t="s">
        <v>83</v>
      </c>
      <c r="D118" s="8" t="s">
        <v>282</v>
      </c>
      <c r="E118" s="53" t="s">
        <v>502</v>
      </c>
    </row>
    <row r="119" spans="1:5" x14ac:dyDescent="0.25">
      <c r="A119" s="2" t="s">
        <v>569</v>
      </c>
      <c r="B119" s="49" t="s">
        <v>481</v>
      </c>
      <c r="C119" s="50" t="s">
        <v>83</v>
      </c>
      <c r="D119" s="45" t="s">
        <v>283</v>
      </c>
      <c r="E119" s="53" t="s">
        <v>502</v>
      </c>
    </row>
    <row r="120" spans="1:5" x14ac:dyDescent="0.25">
      <c r="A120" s="2" t="s">
        <v>571</v>
      </c>
      <c r="B120" s="6" t="s">
        <v>481</v>
      </c>
      <c r="C120" s="6" t="s">
        <v>284</v>
      </c>
      <c r="D120" s="8" t="s">
        <v>286</v>
      </c>
      <c r="E120" s="53" t="s">
        <v>502</v>
      </c>
    </row>
    <row r="121" spans="1:5" x14ac:dyDescent="0.25">
      <c r="A121" s="2" t="s">
        <v>572</v>
      </c>
      <c r="B121" s="46" t="s">
        <v>481</v>
      </c>
      <c r="C121" s="7" t="s">
        <v>85</v>
      </c>
      <c r="D121" s="8" t="s">
        <v>287</v>
      </c>
      <c r="E121" s="53" t="s">
        <v>502</v>
      </c>
    </row>
    <row r="122" spans="1:5" x14ac:dyDescent="0.25">
      <c r="A122" s="2" t="s">
        <v>573</v>
      </c>
      <c r="B122" s="46" t="s">
        <v>481</v>
      </c>
      <c r="C122" s="7" t="s">
        <v>87</v>
      </c>
      <c r="D122" s="8" t="s">
        <v>288</v>
      </c>
      <c r="E122" s="53" t="s">
        <v>502</v>
      </c>
    </row>
    <row r="123" spans="1:5" x14ac:dyDescent="0.25">
      <c r="A123" s="2" t="s">
        <v>574</v>
      </c>
      <c r="B123" s="46" t="s">
        <v>481</v>
      </c>
      <c r="C123" s="7" t="s">
        <v>88</v>
      </c>
      <c r="D123" s="8" t="s">
        <v>289</v>
      </c>
      <c r="E123" s="53" t="s">
        <v>502</v>
      </c>
    </row>
    <row r="124" spans="1:5" x14ac:dyDescent="0.25">
      <c r="A124" s="2" t="s">
        <v>575</v>
      </c>
      <c r="B124" s="46" t="s">
        <v>481</v>
      </c>
      <c r="C124" s="7" t="s">
        <v>88</v>
      </c>
      <c r="D124" s="8" t="s">
        <v>290</v>
      </c>
      <c r="E124" s="53" t="s">
        <v>502</v>
      </c>
    </row>
    <row r="125" spans="1:5" x14ac:dyDescent="0.25">
      <c r="A125" s="2" t="s">
        <v>577</v>
      </c>
      <c r="B125" s="46" t="s">
        <v>481</v>
      </c>
      <c r="C125" s="7" t="s">
        <v>90</v>
      </c>
      <c r="D125" s="8" t="s">
        <v>292</v>
      </c>
      <c r="E125" s="53" t="s">
        <v>502</v>
      </c>
    </row>
    <row r="126" spans="1:5" x14ac:dyDescent="0.25">
      <c r="A126" s="2" t="s">
        <v>582</v>
      </c>
      <c r="B126" s="46" t="s">
        <v>481</v>
      </c>
      <c r="C126" s="7" t="s">
        <v>93</v>
      </c>
      <c r="D126" s="8" t="s">
        <v>297</v>
      </c>
      <c r="E126" s="53" t="s">
        <v>502</v>
      </c>
    </row>
    <row r="127" spans="1:5" x14ac:dyDescent="0.25">
      <c r="A127" s="2" t="s">
        <v>583</v>
      </c>
      <c r="B127" s="46" t="s">
        <v>481</v>
      </c>
      <c r="C127" s="7" t="s">
        <v>93</v>
      </c>
      <c r="D127" s="8" t="s">
        <v>298</v>
      </c>
      <c r="E127" s="53" t="s">
        <v>502</v>
      </c>
    </row>
    <row r="128" spans="1:5" x14ac:dyDescent="0.25">
      <c r="A128" s="2" t="s">
        <v>584</v>
      </c>
      <c r="B128" s="46" t="s">
        <v>481</v>
      </c>
      <c r="C128" s="7" t="s">
        <v>93</v>
      </c>
      <c r="D128" s="8" t="s">
        <v>299</v>
      </c>
      <c r="E128" s="53" t="s">
        <v>502</v>
      </c>
    </row>
    <row r="129" spans="1:5" x14ac:dyDescent="0.25">
      <c r="A129" s="2" t="s">
        <v>585</v>
      </c>
      <c r="B129" s="46" t="s">
        <v>481</v>
      </c>
      <c r="C129" s="7" t="s">
        <v>93</v>
      </c>
      <c r="D129" s="8" t="s">
        <v>300</v>
      </c>
      <c r="E129" s="53" t="s">
        <v>502</v>
      </c>
    </row>
    <row r="130" spans="1:5" x14ac:dyDescent="0.25">
      <c r="A130" s="2" t="s">
        <v>594</v>
      </c>
      <c r="B130" s="46" t="s">
        <v>482</v>
      </c>
      <c r="C130" s="7" t="s">
        <v>97</v>
      </c>
      <c r="D130" s="8" t="s">
        <v>310</v>
      </c>
      <c r="E130" s="53" t="s">
        <v>502</v>
      </c>
    </row>
    <row r="131" spans="1:5" x14ac:dyDescent="0.25">
      <c r="A131" s="2" t="s">
        <v>595</v>
      </c>
      <c r="B131" s="46" t="s">
        <v>482</v>
      </c>
      <c r="C131" s="7" t="s">
        <v>97</v>
      </c>
      <c r="D131" s="8" t="s">
        <v>311</v>
      </c>
      <c r="E131" s="53" t="s">
        <v>502</v>
      </c>
    </row>
    <row r="132" spans="1:5" x14ac:dyDescent="0.25">
      <c r="A132" s="2" t="s">
        <v>596</v>
      </c>
      <c r="B132" s="46" t="s">
        <v>482</v>
      </c>
      <c r="C132" s="7" t="s">
        <v>97</v>
      </c>
      <c r="D132" s="8" t="s">
        <v>312</v>
      </c>
      <c r="E132" s="53" t="s">
        <v>502</v>
      </c>
    </row>
    <row r="133" spans="1:5" x14ac:dyDescent="0.25">
      <c r="A133" s="2" t="s">
        <v>597</v>
      </c>
      <c r="B133" s="46" t="s">
        <v>482</v>
      </c>
      <c r="C133" s="7" t="s">
        <v>97</v>
      </c>
      <c r="D133" s="8" t="s">
        <v>313</v>
      </c>
      <c r="E133" s="53" t="s">
        <v>502</v>
      </c>
    </row>
    <row r="134" spans="1:5" x14ac:dyDescent="0.25">
      <c r="A134" s="2" t="s">
        <v>598</v>
      </c>
      <c r="B134" s="6" t="s">
        <v>482</v>
      </c>
      <c r="C134" s="7" t="s">
        <v>99</v>
      </c>
      <c r="D134" s="8" t="s">
        <v>314</v>
      </c>
      <c r="E134" s="53" t="s">
        <v>502</v>
      </c>
    </row>
    <row r="135" spans="1:5" x14ac:dyDescent="0.25">
      <c r="A135" s="2" t="s">
        <v>601</v>
      </c>
      <c r="B135" s="6" t="s">
        <v>483</v>
      </c>
      <c r="C135" s="7" t="s">
        <v>447</v>
      </c>
      <c r="D135" s="8" t="s">
        <v>317</v>
      </c>
      <c r="E135" s="53" t="s">
        <v>502</v>
      </c>
    </row>
    <row r="136" spans="1:5" x14ac:dyDescent="0.25">
      <c r="A136" s="2" t="s">
        <v>602</v>
      </c>
      <c r="B136" s="6" t="s">
        <v>483</v>
      </c>
      <c r="C136" s="7" t="s">
        <v>447</v>
      </c>
      <c r="D136" s="8" t="s">
        <v>318</v>
      </c>
      <c r="E136" s="53" t="s">
        <v>502</v>
      </c>
    </row>
    <row r="137" spans="1:5" x14ac:dyDescent="0.25">
      <c r="A137" s="2" t="s">
        <v>603</v>
      </c>
      <c r="B137" s="6" t="s">
        <v>483</v>
      </c>
      <c r="C137" s="7" t="s">
        <v>447</v>
      </c>
      <c r="D137" s="8" t="s">
        <v>446</v>
      </c>
      <c r="E137" s="53" t="s">
        <v>502</v>
      </c>
    </row>
    <row r="138" spans="1:5" x14ac:dyDescent="0.25">
      <c r="A138" s="2" t="s">
        <v>604</v>
      </c>
      <c r="B138" s="6" t="s">
        <v>483</v>
      </c>
      <c r="C138" s="7" t="s">
        <v>448</v>
      </c>
      <c r="D138" s="8" t="s">
        <v>319</v>
      </c>
      <c r="E138" s="53" t="s">
        <v>502</v>
      </c>
    </row>
    <row r="139" spans="1:5" x14ac:dyDescent="0.25">
      <c r="A139" s="2" t="s">
        <v>605</v>
      </c>
      <c r="B139" s="6" t="s">
        <v>483</v>
      </c>
      <c r="C139" s="7" t="s">
        <v>448</v>
      </c>
      <c r="D139" s="8" t="s">
        <v>320</v>
      </c>
      <c r="E139" s="53" t="s">
        <v>502</v>
      </c>
    </row>
    <row r="140" spans="1:5" x14ac:dyDescent="0.25">
      <c r="A140" s="2" t="s">
        <v>606</v>
      </c>
      <c r="B140" s="6" t="s">
        <v>483</v>
      </c>
      <c r="C140" s="7" t="s">
        <v>106</v>
      </c>
      <c r="D140" s="8" t="s">
        <v>321</v>
      </c>
      <c r="E140" s="53" t="s">
        <v>502</v>
      </c>
    </row>
    <row r="141" spans="1:5" x14ac:dyDescent="0.25">
      <c r="A141" s="2" t="s">
        <v>607</v>
      </c>
      <c r="B141" s="6" t="s">
        <v>483</v>
      </c>
      <c r="C141" s="7" t="s">
        <v>106</v>
      </c>
      <c r="D141" s="8" t="s">
        <v>322</v>
      </c>
      <c r="E141" s="53" t="s">
        <v>502</v>
      </c>
    </row>
    <row r="142" spans="1:5" x14ac:dyDescent="0.25">
      <c r="A142" s="2" t="s">
        <v>608</v>
      </c>
      <c r="B142" s="6" t="s">
        <v>483</v>
      </c>
      <c r="C142" s="7" t="s">
        <v>108</v>
      </c>
      <c r="D142" s="8" t="s">
        <v>323</v>
      </c>
      <c r="E142" s="53" t="s">
        <v>502</v>
      </c>
    </row>
    <row r="143" spans="1:5" x14ac:dyDescent="0.25">
      <c r="A143" s="2" t="s">
        <v>609</v>
      </c>
      <c r="B143" s="6" t="s">
        <v>483</v>
      </c>
      <c r="C143" s="7" t="s">
        <v>108</v>
      </c>
      <c r="D143" s="8" t="s">
        <v>324</v>
      </c>
      <c r="E143" s="53" t="s">
        <v>502</v>
      </c>
    </row>
    <row r="144" spans="1:5" x14ac:dyDescent="0.25">
      <c r="A144" s="2" t="s">
        <v>610</v>
      </c>
      <c r="B144" s="6" t="s">
        <v>483</v>
      </c>
      <c r="C144" s="7" t="s">
        <v>110</v>
      </c>
      <c r="D144" s="8" t="s">
        <v>325</v>
      </c>
      <c r="E144" s="53" t="s">
        <v>502</v>
      </c>
    </row>
    <row r="145" spans="1:5" x14ac:dyDescent="0.25">
      <c r="A145" s="2" t="s">
        <v>611</v>
      </c>
      <c r="B145" s="6" t="s">
        <v>483</v>
      </c>
      <c r="C145" s="7" t="s">
        <v>110</v>
      </c>
      <c r="D145" s="8" t="s">
        <v>326</v>
      </c>
      <c r="E145" s="53" t="s">
        <v>502</v>
      </c>
    </row>
    <row r="146" spans="1:5" x14ac:dyDescent="0.25">
      <c r="A146" s="2" t="s">
        <v>612</v>
      </c>
      <c r="B146" s="6" t="s">
        <v>483</v>
      </c>
      <c r="C146" s="7" t="s">
        <v>110</v>
      </c>
      <c r="D146" s="8" t="s">
        <v>327</v>
      </c>
      <c r="E146" s="53" t="s">
        <v>502</v>
      </c>
    </row>
    <row r="147" spans="1:5" x14ac:dyDescent="0.25">
      <c r="A147" s="2" t="s">
        <v>613</v>
      </c>
      <c r="B147" s="6" t="s">
        <v>483</v>
      </c>
      <c r="C147" s="7" t="s">
        <v>111</v>
      </c>
      <c r="D147" s="8" t="s">
        <v>453</v>
      </c>
      <c r="E147" s="53" t="s">
        <v>502</v>
      </c>
    </row>
    <row r="148" spans="1:5" x14ac:dyDescent="0.25">
      <c r="A148" s="2" t="s">
        <v>614</v>
      </c>
      <c r="B148" s="6" t="s">
        <v>483</v>
      </c>
      <c r="C148" s="12" t="s">
        <v>112</v>
      </c>
      <c r="D148" s="8" t="s">
        <v>328</v>
      </c>
      <c r="E148" s="53" t="s">
        <v>502</v>
      </c>
    </row>
    <row r="149" spans="1:5" x14ac:dyDescent="0.25">
      <c r="A149" s="2" t="s">
        <v>615</v>
      </c>
      <c r="B149" s="6" t="s">
        <v>483</v>
      </c>
      <c r="C149" s="12" t="s">
        <v>113</v>
      </c>
      <c r="D149" s="8" t="s">
        <v>329</v>
      </c>
      <c r="E149" s="53" t="s">
        <v>502</v>
      </c>
    </row>
    <row r="150" spans="1:5" x14ac:dyDescent="0.25">
      <c r="A150" s="2" t="s">
        <v>616</v>
      </c>
      <c r="B150" s="6" t="s">
        <v>484</v>
      </c>
      <c r="C150" s="7" t="s">
        <v>115</v>
      </c>
      <c r="D150" s="8" t="s">
        <v>330</v>
      </c>
      <c r="E150" s="53" t="s">
        <v>502</v>
      </c>
    </row>
    <row r="151" spans="1:5" x14ac:dyDescent="0.25">
      <c r="A151" s="2" t="s">
        <v>617</v>
      </c>
      <c r="B151" s="6" t="s">
        <v>484</v>
      </c>
      <c r="C151" s="7" t="s">
        <v>451</v>
      </c>
      <c r="D151" s="8" t="s">
        <v>331</v>
      </c>
      <c r="E151" s="53" t="s">
        <v>502</v>
      </c>
    </row>
    <row r="152" spans="1:5" x14ac:dyDescent="0.25">
      <c r="A152" s="2" t="s">
        <v>618</v>
      </c>
      <c r="B152" s="6" t="s">
        <v>484</v>
      </c>
      <c r="C152" s="7" t="s">
        <v>450</v>
      </c>
      <c r="D152" s="8" t="s">
        <v>332</v>
      </c>
      <c r="E152" s="53" t="s">
        <v>502</v>
      </c>
    </row>
    <row r="153" spans="1:5" x14ac:dyDescent="0.25">
      <c r="A153" s="2" t="s">
        <v>619</v>
      </c>
      <c r="B153" s="6" t="s">
        <v>484</v>
      </c>
      <c r="C153" s="7" t="s">
        <v>450</v>
      </c>
      <c r="D153" s="8" t="s">
        <v>332</v>
      </c>
      <c r="E153" s="53" t="s">
        <v>502</v>
      </c>
    </row>
    <row r="154" spans="1:5" x14ac:dyDescent="0.25">
      <c r="A154" s="2" t="s">
        <v>620</v>
      </c>
      <c r="B154" s="6" t="s">
        <v>484</v>
      </c>
      <c r="C154" s="7" t="s">
        <v>449</v>
      </c>
      <c r="D154" s="8" t="s">
        <v>333</v>
      </c>
      <c r="E154" s="53" t="s">
        <v>502</v>
      </c>
    </row>
    <row r="155" spans="1:5" x14ac:dyDescent="0.25">
      <c r="A155" s="2" t="s">
        <v>621</v>
      </c>
      <c r="B155" s="6" t="s">
        <v>484</v>
      </c>
      <c r="C155" s="7" t="s">
        <v>334</v>
      </c>
      <c r="D155" s="8" t="s">
        <v>335</v>
      </c>
      <c r="E155" s="53" t="s">
        <v>502</v>
      </c>
    </row>
    <row r="156" spans="1:5" x14ac:dyDescent="0.25">
      <c r="A156" s="2" t="s">
        <v>622</v>
      </c>
      <c r="B156" s="6" t="s">
        <v>484</v>
      </c>
      <c r="C156" s="7" t="s">
        <v>122</v>
      </c>
      <c r="D156" s="8" t="s">
        <v>336</v>
      </c>
      <c r="E156" s="53" t="s">
        <v>502</v>
      </c>
    </row>
    <row r="157" spans="1:5" x14ac:dyDescent="0.25">
      <c r="A157" s="2" t="s">
        <v>623</v>
      </c>
      <c r="B157" s="6" t="s">
        <v>484</v>
      </c>
      <c r="C157" s="7" t="s">
        <v>122</v>
      </c>
      <c r="D157" s="8" t="s">
        <v>337</v>
      </c>
      <c r="E157" s="53" t="s">
        <v>502</v>
      </c>
    </row>
    <row r="158" spans="1:5" x14ac:dyDescent="0.25">
      <c r="A158" s="2" t="s">
        <v>624</v>
      </c>
      <c r="B158" s="6" t="s">
        <v>484</v>
      </c>
      <c r="C158" s="7" t="s">
        <v>122</v>
      </c>
      <c r="D158" s="8" t="s">
        <v>338</v>
      </c>
      <c r="E158" s="53" t="s">
        <v>502</v>
      </c>
    </row>
    <row r="159" spans="1:5" x14ac:dyDescent="0.25">
      <c r="A159" s="2" t="s">
        <v>625</v>
      </c>
      <c r="B159" s="6" t="s">
        <v>484</v>
      </c>
      <c r="C159" s="7" t="s">
        <v>124</v>
      </c>
      <c r="D159" s="8" t="s">
        <v>339</v>
      </c>
      <c r="E159" s="53" t="s">
        <v>502</v>
      </c>
    </row>
    <row r="160" spans="1:5" x14ac:dyDescent="0.25">
      <c r="A160" s="2" t="s">
        <v>626</v>
      </c>
      <c r="B160" s="6" t="s">
        <v>484</v>
      </c>
      <c r="C160" s="7" t="s">
        <v>126</v>
      </c>
      <c r="D160" s="8" t="s">
        <v>340</v>
      </c>
      <c r="E160" s="53" t="s">
        <v>502</v>
      </c>
    </row>
    <row r="161" spans="1:5" x14ac:dyDescent="0.25">
      <c r="A161" s="2" t="s">
        <v>627</v>
      </c>
      <c r="B161" s="6" t="s">
        <v>484</v>
      </c>
      <c r="C161" s="7" t="s">
        <v>128</v>
      </c>
      <c r="D161" s="8" t="s">
        <v>341</v>
      </c>
      <c r="E161" s="53" t="s">
        <v>502</v>
      </c>
    </row>
    <row r="162" spans="1:5" x14ac:dyDescent="0.25">
      <c r="A162" s="2" t="s">
        <v>628</v>
      </c>
      <c r="B162" s="46" t="s">
        <v>484</v>
      </c>
      <c r="C162" s="7" t="s">
        <v>130</v>
      </c>
      <c r="D162" s="12" t="s">
        <v>342</v>
      </c>
      <c r="E162" s="53" t="s">
        <v>502</v>
      </c>
    </row>
    <row r="163" spans="1:5" x14ac:dyDescent="0.25">
      <c r="A163" s="2" t="s">
        <v>629</v>
      </c>
      <c r="B163" s="46" t="s">
        <v>484</v>
      </c>
      <c r="C163" s="7" t="s">
        <v>132</v>
      </c>
      <c r="D163" s="8" t="s">
        <v>343</v>
      </c>
      <c r="E163" s="53" t="s">
        <v>502</v>
      </c>
    </row>
    <row r="164" spans="1:5" x14ac:dyDescent="0.25">
      <c r="A164" s="2" t="s">
        <v>630</v>
      </c>
      <c r="B164" s="46" t="s">
        <v>484</v>
      </c>
      <c r="C164" s="7" t="s">
        <v>132</v>
      </c>
      <c r="D164" s="8" t="s">
        <v>344</v>
      </c>
      <c r="E164" s="53" t="s">
        <v>502</v>
      </c>
    </row>
    <row r="165" spans="1:5" x14ac:dyDescent="0.25">
      <c r="A165" s="2" t="s">
        <v>631</v>
      </c>
      <c r="B165" s="46" t="s">
        <v>484</v>
      </c>
      <c r="C165" s="7" t="s">
        <v>134</v>
      </c>
      <c r="D165" s="8" t="s">
        <v>345</v>
      </c>
      <c r="E165" s="53" t="s">
        <v>502</v>
      </c>
    </row>
    <row r="166" spans="1:5" x14ac:dyDescent="0.25">
      <c r="A166" s="2" t="s">
        <v>632</v>
      </c>
      <c r="B166" s="46" t="s">
        <v>484</v>
      </c>
      <c r="C166" s="7" t="s">
        <v>134</v>
      </c>
      <c r="D166" s="8" t="s">
        <v>346</v>
      </c>
      <c r="E166" s="53" t="s">
        <v>502</v>
      </c>
    </row>
    <row r="167" spans="1:5" x14ac:dyDescent="0.25">
      <c r="A167" s="2" t="s">
        <v>633</v>
      </c>
      <c r="B167" s="46" t="s">
        <v>484</v>
      </c>
      <c r="C167" s="7" t="s">
        <v>136</v>
      </c>
      <c r="D167" s="8" t="s">
        <v>347</v>
      </c>
      <c r="E167" s="53" t="s">
        <v>502</v>
      </c>
    </row>
    <row r="168" spans="1:5" x14ac:dyDescent="0.25">
      <c r="A168" s="2" t="s">
        <v>634</v>
      </c>
      <c r="B168" s="46" t="s">
        <v>484</v>
      </c>
      <c r="C168" s="7" t="s">
        <v>138</v>
      </c>
      <c r="D168" s="8" t="s">
        <v>348</v>
      </c>
      <c r="E168" s="53" t="s">
        <v>502</v>
      </c>
    </row>
    <row r="169" spans="1:5" x14ac:dyDescent="0.25">
      <c r="A169" s="2" t="s">
        <v>635</v>
      </c>
      <c r="B169" s="46" t="s">
        <v>484</v>
      </c>
      <c r="C169" s="7" t="s">
        <v>141</v>
      </c>
      <c r="D169" s="8" t="s">
        <v>452</v>
      </c>
      <c r="E169" s="53" t="s">
        <v>502</v>
      </c>
    </row>
    <row r="170" spans="1:5" x14ac:dyDescent="0.25">
      <c r="A170" s="2" t="s">
        <v>636</v>
      </c>
      <c r="B170" s="46" t="s">
        <v>484</v>
      </c>
      <c r="C170" s="12" t="s">
        <v>455</v>
      </c>
      <c r="D170" s="8" t="s">
        <v>454</v>
      </c>
      <c r="E170" s="53" t="s">
        <v>502</v>
      </c>
    </row>
    <row r="171" spans="1:5" x14ac:dyDescent="0.25">
      <c r="A171" s="2" t="s">
        <v>637</v>
      </c>
      <c r="B171" s="46" t="s">
        <v>484</v>
      </c>
      <c r="C171" s="12" t="s">
        <v>142</v>
      </c>
      <c r="D171" s="8" t="s">
        <v>349</v>
      </c>
      <c r="E171" s="53" t="s">
        <v>502</v>
      </c>
    </row>
    <row r="172" spans="1:5" x14ac:dyDescent="0.25">
      <c r="A172" s="2" t="s">
        <v>638</v>
      </c>
      <c r="B172" s="46" t="s">
        <v>485</v>
      </c>
      <c r="C172" s="7" t="s">
        <v>143</v>
      </c>
      <c r="D172" s="8" t="s">
        <v>457</v>
      </c>
      <c r="E172" s="53" t="s">
        <v>502</v>
      </c>
    </row>
    <row r="173" spans="1:5" x14ac:dyDescent="0.25">
      <c r="A173" s="2" t="s">
        <v>639</v>
      </c>
      <c r="B173" s="46" t="s">
        <v>485</v>
      </c>
      <c r="C173" s="7" t="s">
        <v>145</v>
      </c>
      <c r="D173" s="8" t="s">
        <v>350</v>
      </c>
      <c r="E173" s="53" t="s">
        <v>502</v>
      </c>
    </row>
    <row r="174" spans="1:5" x14ac:dyDescent="0.25">
      <c r="A174" s="2" t="s">
        <v>640</v>
      </c>
      <c r="B174" s="46" t="s">
        <v>485</v>
      </c>
      <c r="C174" s="7" t="s">
        <v>456</v>
      </c>
      <c r="D174" s="8" t="s">
        <v>353</v>
      </c>
      <c r="E174" s="53" t="s">
        <v>502</v>
      </c>
    </row>
    <row r="175" spans="1:5" x14ac:dyDescent="0.25">
      <c r="A175" s="2" t="s">
        <v>644</v>
      </c>
      <c r="B175" s="46" t="s">
        <v>485</v>
      </c>
      <c r="C175" s="7" t="s">
        <v>149</v>
      </c>
      <c r="D175" s="8" t="s">
        <v>355</v>
      </c>
      <c r="E175" s="53" t="s">
        <v>502</v>
      </c>
    </row>
    <row r="176" spans="1:5" x14ac:dyDescent="0.25">
      <c r="A176" s="2" t="s">
        <v>646</v>
      </c>
      <c r="B176" s="46" t="s">
        <v>485</v>
      </c>
      <c r="C176" s="12" t="s">
        <v>150</v>
      </c>
      <c r="D176" s="8" t="s">
        <v>357</v>
      </c>
      <c r="E176" s="53" t="s">
        <v>502</v>
      </c>
    </row>
    <row r="177" spans="1:5" x14ac:dyDescent="0.25">
      <c r="A177" s="2" t="s">
        <v>647</v>
      </c>
      <c r="B177" s="46" t="s">
        <v>486</v>
      </c>
      <c r="C177" s="7" t="s">
        <v>152</v>
      </c>
      <c r="D177" s="8" t="s">
        <v>316</v>
      </c>
      <c r="E177" s="53" t="s">
        <v>502</v>
      </c>
    </row>
    <row r="178" spans="1:5" x14ac:dyDescent="0.25">
      <c r="A178" s="2" t="s">
        <v>648</v>
      </c>
      <c r="B178" s="46" t="s">
        <v>486</v>
      </c>
      <c r="C178" s="7" t="s">
        <v>152</v>
      </c>
      <c r="D178" s="8" t="s">
        <v>358</v>
      </c>
      <c r="E178" s="53" t="s">
        <v>502</v>
      </c>
    </row>
    <row r="179" spans="1:5" x14ac:dyDescent="0.25">
      <c r="A179" s="2" t="s">
        <v>649</v>
      </c>
      <c r="B179" s="46" t="s">
        <v>486</v>
      </c>
      <c r="C179" s="7" t="s">
        <v>152</v>
      </c>
      <c r="D179" s="8" t="s">
        <v>359</v>
      </c>
      <c r="E179" s="53" t="s">
        <v>502</v>
      </c>
    </row>
    <row r="180" spans="1:5" x14ac:dyDescent="0.25">
      <c r="A180" s="2" t="s">
        <v>650</v>
      </c>
      <c r="B180" s="46" t="s">
        <v>486</v>
      </c>
      <c r="C180" s="7" t="s">
        <v>360</v>
      </c>
      <c r="D180" s="8" t="s">
        <v>361</v>
      </c>
      <c r="E180" s="53" t="s">
        <v>502</v>
      </c>
    </row>
    <row r="181" spans="1:5" x14ac:dyDescent="0.25">
      <c r="A181" s="2" t="s">
        <v>651</v>
      </c>
      <c r="B181" s="46" t="s">
        <v>486</v>
      </c>
      <c r="C181" s="7" t="s">
        <v>360</v>
      </c>
      <c r="D181" s="8" t="s">
        <v>362</v>
      </c>
      <c r="E181" s="53" t="s">
        <v>502</v>
      </c>
    </row>
    <row r="182" spans="1:5" x14ac:dyDescent="0.25">
      <c r="A182" s="2" t="s">
        <v>653</v>
      </c>
      <c r="B182" s="46" t="s">
        <v>487</v>
      </c>
      <c r="C182" s="22" t="s">
        <v>155</v>
      </c>
      <c r="D182" s="8" t="s">
        <v>458</v>
      </c>
      <c r="E182" s="53" t="s">
        <v>502</v>
      </c>
    </row>
    <row r="183" spans="1:5" x14ac:dyDescent="0.25">
      <c r="A183" s="2" t="s">
        <v>655</v>
      </c>
      <c r="B183" s="46" t="s">
        <v>487</v>
      </c>
      <c r="C183" s="22" t="s">
        <v>156</v>
      </c>
      <c r="D183" s="8" t="s">
        <v>459</v>
      </c>
      <c r="E183" s="53" t="s">
        <v>502</v>
      </c>
    </row>
    <row r="184" spans="1:5" x14ac:dyDescent="0.25">
      <c r="A184" s="2" t="s">
        <v>659</v>
      </c>
      <c r="B184" s="46" t="s">
        <v>487</v>
      </c>
      <c r="C184" s="22" t="s">
        <v>463</v>
      </c>
      <c r="D184" s="8" t="s">
        <v>464</v>
      </c>
      <c r="E184" s="53" t="s">
        <v>502</v>
      </c>
    </row>
    <row r="185" spans="1:5" x14ac:dyDescent="0.25">
      <c r="A185" s="2" t="s">
        <v>666</v>
      </c>
      <c r="B185" s="46" t="s">
        <v>487</v>
      </c>
      <c r="C185" s="12" t="s">
        <v>160</v>
      </c>
      <c r="D185" s="8" t="s">
        <v>465</v>
      </c>
      <c r="E185" s="53" t="s">
        <v>502</v>
      </c>
    </row>
    <row r="186" spans="1:5" x14ac:dyDescent="0.25">
      <c r="A186" s="2" t="s">
        <v>667</v>
      </c>
      <c r="B186" s="46" t="s">
        <v>488</v>
      </c>
      <c r="C186" s="7" t="s">
        <v>371</v>
      </c>
      <c r="D186" s="8" t="s">
        <v>372</v>
      </c>
      <c r="E186" s="53" t="s">
        <v>502</v>
      </c>
    </row>
    <row r="187" spans="1:5" x14ac:dyDescent="0.25">
      <c r="A187" s="2" t="s">
        <v>673</v>
      </c>
      <c r="B187" s="46" t="s">
        <v>488</v>
      </c>
      <c r="C187" s="12" t="s">
        <v>377</v>
      </c>
      <c r="D187" s="52" t="s">
        <v>378</v>
      </c>
      <c r="E187" s="53" t="s">
        <v>502</v>
      </c>
    </row>
    <row r="188" spans="1:5" x14ac:dyDescent="0.25">
      <c r="A188" s="2" t="s">
        <v>674</v>
      </c>
      <c r="B188" s="46" t="s">
        <v>488</v>
      </c>
      <c r="C188" s="12" t="s">
        <v>377</v>
      </c>
      <c r="D188" s="20" t="s">
        <v>379</v>
      </c>
      <c r="E188" s="53" t="s">
        <v>502</v>
      </c>
    </row>
    <row r="189" spans="1:5" x14ac:dyDescent="0.25">
      <c r="A189" s="2" t="s">
        <v>675</v>
      </c>
      <c r="B189" s="46" t="s">
        <v>488</v>
      </c>
      <c r="C189" s="7" t="s">
        <v>165</v>
      </c>
      <c r="D189" s="20" t="s">
        <v>380</v>
      </c>
      <c r="E189" s="53" t="s">
        <v>502</v>
      </c>
    </row>
    <row r="190" spans="1:5" x14ac:dyDescent="0.25">
      <c r="A190" s="2" t="s">
        <v>676</v>
      </c>
      <c r="B190" s="46" t="s">
        <v>488</v>
      </c>
      <c r="C190" s="7" t="s">
        <v>168</v>
      </c>
      <c r="D190" s="8" t="s">
        <v>381</v>
      </c>
      <c r="E190" s="53" t="s">
        <v>502</v>
      </c>
    </row>
    <row r="191" spans="1:5" x14ac:dyDescent="0.25">
      <c r="A191" s="2" t="s">
        <v>678</v>
      </c>
      <c r="B191" s="46" t="s">
        <v>488</v>
      </c>
      <c r="C191" s="7" t="s">
        <v>170</v>
      </c>
      <c r="D191" s="8" t="s">
        <v>383</v>
      </c>
      <c r="E191" s="53" t="s">
        <v>502</v>
      </c>
    </row>
    <row r="192" spans="1:5" x14ac:dyDescent="0.25">
      <c r="A192" s="2" t="s">
        <v>679</v>
      </c>
      <c r="B192" s="46" t="s">
        <v>488</v>
      </c>
      <c r="C192" s="7" t="s">
        <v>170</v>
      </c>
      <c r="D192" s="8" t="s">
        <v>384</v>
      </c>
      <c r="E192" s="53" t="s">
        <v>502</v>
      </c>
    </row>
    <row r="193" spans="1:5" x14ac:dyDescent="0.25">
      <c r="A193" s="2" t="s">
        <v>680</v>
      </c>
      <c r="B193" s="46" t="s">
        <v>488</v>
      </c>
      <c r="C193" s="7" t="s">
        <v>170</v>
      </c>
      <c r="D193" s="8" t="s">
        <v>385</v>
      </c>
      <c r="E193" s="53" t="s">
        <v>502</v>
      </c>
    </row>
    <row r="194" spans="1:5" x14ac:dyDescent="0.25">
      <c r="A194" s="2" t="s">
        <v>681</v>
      </c>
      <c r="B194" s="46" t="s">
        <v>488</v>
      </c>
      <c r="C194" s="7" t="s">
        <v>170</v>
      </c>
      <c r="D194" s="20" t="s">
        <v>386</v>
      </c>
      <c r="E194" s="53" t="s">
        <v>502</v>
      </c>
    </row>
    <row r="195" spans="1:5" x14ac:dyDescent="0.25">
      <c r="A195" s="2" t="s">
        <v>684</v>
      </c>
      <c r="B195" s="46" t="s">
        <v>488</v>
      </c>
      <c r="C195" s="7" t="s">
        <v>171</v>
      </c>
      <c r="D195" s="20" t="s">
        <v>389</v>
      </c>
      <c r="E195" s="53" t="s">
        <v>502</v>
      </c>
    </row>
    <row r="196" spans="1:5" x14ac:dyDescent="0.25">
      <c r="A196" s="2" t="s">
        <v>687</v>
      </c>
      <c r="B196" s="46" t="s">
        <v>488</v>
      </c>
      <c r="C196" s="7" t="s">
        <v>176</v>
      </c>
      <c r="D196" s="8" t="s">
        <v>392</v>
      </c>
      <c r="E196" s="53" t="s">
        <v>502</v>
      </c>
    </row>
    <row r="197" spans="1:5" x14ac:dyDescent="0.25">
      <c r="A197" s="2" t="s">
        <v>688</v>
      </c>
      <c r="B197" s="46" t="s">
        <v>488</v>
      </c>
      <c r="C197" s="7" t="s">
        <v>176</v>
      </c>
      <c r="D197" s="20" t="s">
        <v>393</v>
      </c>
      <c r="E197" s="53" t="s">
        <v>502</v>
      </c>
    </row>
    <row r="198" spans="1:5" x14ac:dyDescent="0.25">
      <c r="A198" s="2" t="s">
        <v>689</v>
      </c>
      <c r="B198" s="46" t="s">
        <v>488</v>
      </c>
      <c r="C198" s="7" t="s">
        <v>178</v>
      </c>
      <c r="D198" s="8" t="s">
        <v>394</v>
      </c>
      <c r="E198" s="53" t="s">
        <v>502</v>
      </c>
    </row>
    <row r="199" spans="1:5" x14ac:dyDescent="0.25">
      <c r="A199" s="2" t="s">
        <v>690</v>
      </c>
      <c r="B199" s="46" t="s">
        <v>488</v>
      </c>
      <c r="C199" s="7" t="s">
        <v>179</v>
      </c>
      <c r="D199" s="8" t="s">
        <v>395</v>
      </c>
      <c r="E199" s="53" t="s">
        <v>502</v>
      </c>
    </row>
    <row r="200" spans="1:5" x14ac:dyDescent="0.25">
      <c r="A200" s="2" t="s">
        <v>691</v>
      </c>
      <c r="B200" s="48" t="s">
        <v>488</v>
      </c>
      <c r="C200" s="7" t="s">
        <v>180</v>
      </c>
      <c r="D200" s="8" t="s">
        <v>396</v>
      </c>
      <c r="E200" s="53" t="s">
        <v>502</v>
      </c>
    </row>
    <row r="201" spans="1:5" x14ac:dyDescent="0.25">
      <c r="A201" s="2" t="s">
        <v>692</v>
      </c>
      <c r="B201" s="48" t="s">
        <v>488</v>
      </c>
      <c r="C201" s="7" t="s">
        <v>180</v>
      </c>
      <c r="D201" s="8" t="s">
        <v>397</v>
      </c>
      <c r="E201" s="53" t="s">
        <v>502</v>
      </c>
    </row>
    <row r="202" spans="1:5" x14ac:dyDescent="0.25">
      <c r="A202" s="2" t="s">
        <v>693</v>
      </c>
      <c r="B202" s="48" t="s">
        <v>488</v>
      </c>
      <c r="C202" s="12" t="s">
        <v>181</v>
      </c>
      <c r="D202" s="20" t="s">
        <v>398</v>
      </c>
      <c r="E202" s="53" t="s">
        <v>502</v>
      </c>
    </row>
    <row r="203" spans="1:5" x14ac:dyDescent="0.25">
      <c r="A203" s="2" t="s">
        <v>694</v>
      </c>
      <c r="B203" s="48" t="s">
        <v>488</v>
      </c>
      <c r="C203" s="12" t="s">
        <v>181</v>
      </c>
      <c r="D203" s="8" t="s">
        <v>399</v>
      </c>
      <c r="E203" s="53" t="s">
        <v>502</v>
      </c>
    </row>
    <row r="204" spans="1:5" x14ac:dyDescent="0.25">
      <c r="A204" s="2" t="s">
        <v>697</v>
      </c>
      <c r="B204" s="48" t="s">
        <v>488</v>
      </c>
      <c r="C204" s="12" t="s">
        <v>167</v>
      </c>
      <c r="D204" s="8" t="s">
        <v>402</v>
      </c>
      <c r="E204" s="53" t="s">
        <v>502</v>
      </c>
    </row>
    <row r="205" spans="1:5" x14ac:dyDescent="0.25">
      <c r="A205" s="2" t="s">
        <v>698</v>
      </c>
      <c r="B205" s="48" t="s">
        <v>488</v>
      </c>
      <c r="C205" s="12" t="s">
        <v>167</v>
      </c>
      <c r="D205" s="8" t="s">
        <v>403</v>
      </c>
      <c r="E205" s="53" t="s">
        <v>502</v>
      </c>
    </row>
    <row r="206" spans="1:5" x14ac:dyDescent="0.25">
      <c r="A206" s="2" t="s">
        <v>699</v>
      </c>
      <c r="B206" s="48" t="s">
        <v>488</v>
      </c>
      <c r="C206" s="12" t="s">
        <v>167</v>
      </c>
      <c r="D206" s="8" t="s">
        <v>404</v>
      </c>
      <c r="E206" s="53" t="s">
        <v>502</v>
      </c>
    </row>
    <row r="207" spans="1:5" x14ac:dyDescent="0.25">
      <c r="A207" s="2" t="s">
        <v>708</v>
      </c>
      <c r="B207" s="48" t="s">
        <v>489</v>
      </c>
      <c r="C207" s="7" t="s">
        <v>188</v>
      </c>
      <c r="D207" s="8" t="s">
        <v>411</v>
      </c>
      <c r="E207" s="53" t="s">
        <v>502</v>
      </c>
    </row>
    <row r="208" spans="1:5" x14ac:dyDescent="0.25">
      <c r="A208" s="2" t="s">
        <v>709</v>
      </c>
      <c r="B208" s="48" t="s">
        <v>489</v>
      </c>
      <c r="C208" s="7" t="s">
        <v>188</v>
      </c>
      <c r="D208" s="8" t="s">
        <v>412</v>
      </c>
      <c r="E208" s="53" t="s">
        <v>502</v>
      </c>
    </row>
    <row r="209" spans="1:5" x14ac:dyDescent="0.25">
      <c r="A209" s="2" t="s">
        <v>710</v>
      </c>
      <c r="B209" s="48" t="s">
        <v>489</v>
      </c>
      <c r="C209" s="12" t="s">
        <v>190</v>
      </c>
      <c r="D209" s="8" t="s">
        <v>413</v>
      </c>
      <c r="E209" s="53" t="s">
        <v>502</v>
      </c>
    </row>
    <row r="210" spans="1:5" x14ac:dyDescent="0.25">
      <c r="A210" s="2" t="s">
        <v>711</v>
      </c>
      <c r="B210" s="48" t="s">
        <v>489</v>
      </c>
      <c r="C210" s="12" t="s">
        <v>194</v>
      </c>
      <c r="D210" s="8" t="s">
        <v>414</v>
      </c>
      <c r="E210" s="53" t="s">
        <v>502</v>
      </c>
    </row>
    <row r="211" spans="1:5" x14ac:dyDescent="0.25">
      <c r="A211" s="2" t="s">
        <v>712</v>
      </c>
      <c r="B211" s="48" t="s">
        <v>489</v>
      </c>
      <c r="C211" s="7" t="s">
        <v>196</v>
      </c>
      <c r="D211" s="8" t="s">
        <v>415</v>
      </c>
      <c r="E211" s="53" t="s">
        <v>502</v>
      </c>
    </row>
    <row r="212" spans="1:5" x14ac:dyDescent="0.25">
      <c r="A212" s="2" t="s">
        <v>713</v>
      </c>
      <c r="B212" s="48" t="s">
        <v>489</v>
      </c>
      <c r="C212" s="7" t="s">
        <v>196</v>
      </c>
      <c r="D212" s="8" t="s">
        <v>416</v>
      </c>
      <c r="E212" s="53" t="s">
        <v>502</v>
      </c>
    </row>
    <row r="213" spans="1:5" x14ac:dyDescent="0.25">
      <c r="A213" s="2" t="s">
        <v>714</v>
      </c>
      <c r="B213" s="48" t="s">
        <v>489</v>
      </c>
      <c r="C213" s="12" t="s">
        <v>192</v>
      </c>
      <c r="D213" s="8" t="s">
        <v>417</v>
      </c>
      <c r="E213" s="53" t="s">
        <v>502</v>
      </c>
    </row>
    <row r="214" spans="1:5" x14ac:dyDescent="0.25">
      <c r="A214" s="2" t="s">
        <v>715</v>
      </c>
      <c r="B214" s="48" t="s">
        <v>490</v>
      </c>
      <c r="C214" s="7" t="s">
        <v>198</v>
      </c>
      <c r="D214" s="8" t="s">
        <v>418</v>
      </c>
      <c r="E214" s="53" t="s">
        <v>502</v>
      </c>
    </row>
    <row r="215" spans="1:5" x14ac:dyDescent="0.25">
      <c r="A215" s="2" t="s">
        <v>716</v>
      </c>
      <c r="B215" s="48" t="s">
        <v>490</v>
      </c>
      <c r="C215" s="7" t="s">
        <v>200</v>
      </c>
      <c r="D215" s="8" t="s">
        <v>419</v>
      </c>
      <c r="E215" s="53" t="s">
        <v>502</v>
      </c>
    </row>
    <row r="216" spans="1:5" x14ac:dyDescent="0.25">
      <c r="A216" s="2" t="s">
        <v>717</v>
      </c>
      <c r="B216" s="48" t="s">
        <v>490</v>
      </c>
      <c r="C216" s="7" t="s">
        <v>202</v>
      </c>
      <c r="D216" s="45" t="s">
        <v>420</v>
      </c>
      <c r="E216" s="53" t="s">
        <v>502</v>
      </c>
    </row>
    <row r="217" spans="1:5" x14ac:dyDescent="0.25">
      <c r="A217" s="2" t="s">
        <v>718</v>
      </c>
      <c r="B217" s="48" t="s">
        <v>490</v>
      </c>
      <c r="C217" s="7" t="s">
        <v>204</v>
      </c>
      <c r="D217" s="8" t="s">
        <v>421</v>
      </c>
      <c r="E217" s="53" t="s">
        <v>502</v>
      </c>
    </row>
    <row r="218" spans="1:5" x14ac:dyDescent="0.25">
      <c r="A218" s="2" t="s">
        <v>719</v>
      </c>
      <c r="B218" s="46" t="s">
        <v>490</v>
      </c>
      <c r="C218" s="7" t="s">
        <v>204</v>
      </c>
      <c r="D218" s="8" t="s">
        <v>422</v>
      </c>
      <c r="E218" s="53" t="s">
        <v>502</v>
      </c>
    </row>
    <row r="219" spans="1:5" x14ac:dyDescent="0.25">
      <c r="A219" s="2" t="s">
        <v>720</v>
      </c>
      <c r="B219" s="46" t="s">
        <v>490</v>
      </c>
      <c r="C219" s="7" t="s">
        <v>204</v>
      </c>
      <c r="D219" s="8" t="s">
        <v>423</v>
      </c>
      <c r="E219" s="53" t="s">
        <v>502</v>
      </c>
    </row>
    <row r="220" spans="1:5" x14ac:dyDescent="0.25">
      <c r="A220" s="2" t="s">
        <v>721</v>
      </c>
      <c r="B220" s="46" t="s">
        <v>490</v>
      </c>
      <c r="C220" s="7" t="s">
        <v>204</v>
      </c>
      <c r="D220" s="8" t="s">
        <v>424</v>
      </c>
      <c r="E220" s="53" t="s">
        <v>502</v>
      </c>
    </row>
    <row r="221" spans="1:5" x14ac:dyDescent="0.25">
      <c r="A221" s="2" t="s">
        <v>722</v>
      </c>
      <c r="B221" s="46" t="s">
        <v>490</v>
      </c>
      <c r="C221" s="12" t="s">
        <v>206</v>
      </c>
      <c r="D221" s="8" t="s">
        <v>425</v>
      </c>
      <c r="E221" s="53" t="s">
        <v>502</v>
      </c>
    </row>
    <row r="222" spans="1:5" x14ac:dyDescent="0.25">
      <c r="A222" s="2" t="s">
        <v>723</v>
      </c>
      <c r="B222" s="46" t="s">
        <v>490</v>
      </c>
      <c r="C222" s="12" t="s">
        <v>208</v>
      </c>
      <c r="D222" s="8" t="s">
        <v>426</v>
      </c>
      <c r="E222" s="53" t="s">
        <v>502</v>
      </c>
    </row>
    <row r="223" spans="1:5" x14ac:dyDescent="0.25">
      <c r="A223" s="2" t="s">
        <v>724</v>
      </c>
      <c r="B223" s="46" t="s">
        <v>490</v>
      </c>
      <c r="C223" s="7" t="s">
        <v>210</v>
      </c>
      <c r="D223" s="8" t="s">
        <v>427</v>
      </c>
      <c r="E223" s="53" t="s">
        <v>502</v>
      </c>
    </row>
    <row r="224" spans="1:5" x14ac:dyDescent="0.25">
      <c r="A224" s="2" t="s">
        <v>725</v>
      </c>
      <c r="B224" s="46" t="s">
        <v>490</v>
      </c>
      <c r="C224" s="7" t="s">
        <v>212</v>
      </c>
      <c r="D224" s="8" t="s">
        <v>471</v>
      </c>
      <c r="E224" s="53" t="s">
        <v>502</v>
      </c>
    </row>
    <row r="225" spans="1:5" x14ac:dyDescent="0.25">
      <c r="A225" s="2" t="s">
        <v>726</v>
      </c>
      <c r="B225" s="46" t="s">
        <v>490</v>
      </c>
      <c r="C225" s="7" t="s">
        <v>214</v>
      </c>
      <c r="D225" s="8" t="s">
        <v>428</v>
      </c>
      <c r="E225" s="53" t="s">
        <v>502</v>
      </c>
    </row>
    <row r="226" spans="1:5" x14ac:dyDescent="0.25">
      <c r="A226" s="2" t="s">
        <v>727</v>
      </c>
      <c r="B226" s="46" t="s">
        <v>490</v>
      </c>
      <c r="C226" s="7" t="s">
        <v>216</v>
      </c>
      <c r="D226" s="8" t="s">
        <v>472</v>
      </c>
      <c r="E226" s="53" t="s">
        <v>502</v>
      </c>
    </row>
    <row r="227" spans="1:5" x14ac:dyDescent="0.25">
      <c r="A227" s="2" t="s">
        <v>728</v>
      </c>
      <c r="B227" s="46" t="s">
        <v>490</v>
      </c>
      <c r="C227" s="12" t="s">
        <v>429</v>
      </c>
      <c r="D227" s="8" t="s">
        <v>430</v>
      </c>
      <c r="E227" s="53" t="s">
        <v>502</v>
      </c>
    </row>
  </sheetData>
  <pageMargins left="0.511811024" right="0.511811024" top="0.78740157499999996" bottom="0.78740157499999996" header="0.31496062000000002" footer="0.31496062000000002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7</vt:i4>
      </vt:variant>
    </vt:vector>
  </HeadingPairs>
  <TitlesOfParts>
    <vt:vector size="7" baseType="lpstr">
      <vt:lpstr>CritPad.CritEsp.Ação</vt:lpstr>
      <vt:lpstr>Classificação PRISB</vt:lpstr>
      <vt:lpstr>Classificação Outros</vt:lpstr>
      <vt:lpstr>Classificação Diagnóstico</vt:lpstr>
      <vt:lpstr>CritPad.CritEsp.Ação - notas</vt:lpstr>
      <vt:lpstr>CritPad.CritEsp.Ação - notas2 </vt:lpstr>
      <vt:lpstr>CritPad.CritEsp.Ação - impressã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DeskHenrique</dc:creator>
  <cp:lastModifiedBy>vmengenhariaderecursoshidricos@gmail.com</cp:lastModifiedBy>
  <cp:lastPrinted>2015-10-15T17:36:58Z</cp:lastPrinted>
  <dcterms:created xsi:type="dcterms:W3CDTF">2015-09-28T14:38:14Z</dcterms:created>
  <dcterms:modified xsi:type="dcterms:W3CDTF">2015-10-16T06:46:27Z</dcterms:modified>
</cp:coreProperties>
</file>