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theme/themeOverride1.xml" ContentType="application/vnd.openxmlformats-officedocument.themeOverrid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-15" windowWidth="4830" windowHeight="3900" tabRatio="638" activeTab="1"/>
  </bookViews>
  <sheets>
    <sheet name="Base de Cálculo" sheetId="18" r:id="rId1"/>
    <sheet name="Modelo RS" sheetId="11" r:id="rId2"/>
  </sheets>
  <definedNames>
    <definedName name="_xlnm.Print_Area" localSheetId="1">'Modelo RS'!$C$1:$J$270</definedName>
  </definedNames>
  <calcPr calcId="145621"/>
</workbook>
</file>

<file path=xl/calcChain.xml><?xml version="1.0" encoding="utf-8"?>
<calcChain xmlns="http://schemas.openxmlformats.org/spreadsheetml/2006/main">
  <c r="D723" i="18" l="1"/>
  <c r="D724" i="18"/>
  <c r="D725" i="18"/>
  <c r="C723" i="18"/>
  <c r="C724" i="18"/>
  <c r="C725" i="18"/>
  <c r="D214" i="18" l="1"/>
  <c r="D215" i="18"/>
  <c r="D216" i="18"/>
  <c r="C514" i="18" l="1"/>
  <c r="C515" i="18"/>
  <c r="C516" i="18"/>
  <c r="C517" i="18"/>
  <c r="C513" i="18"/>
  <c r="C502" i="18"/>
  <c r="C503" i="18"/>
  <c r="C504" i="18"/>
  <c r="C505" i="18"/>
  <c r="C501" i="18"/>
  <c r="E216" i="18"/>
  <c r="F182" i="18"/>
  <c r="E187" i="18" s="1"/>
  <c r="E268" i="11"/>
  <c r="D722" i="18"/>
  <c r="C722" i="18"/>
  <c r="D213" i="18"/>
  <c r="C29" i="11"/>
  <c r="C27" i="11"/>
  <c r="C25" i="11"/>
  <c r="C24" i="11"/>
  <c r="C23" i="11"/>
  <c r="C19" i="11"/>
  <c r="C13" i="11"/>
  <c r="C11" i="11"/>
  <c r="C9" i="11"/>
  <c r="C7" i="11"/>
  <c r="C5" i="11"/>
  <c r="J132" i="11"/>
  <c r="J140" i="11" s="1"/>
  <c r="C480" i="18" l="1"/>
  <c r="C493" i="18" s="1"/>
  <c r="E493" i="18" s="1"/>
  <c r="E725" i="18"/>
  <c r="D187" i="18"/>
  <c r="D203" i="18"/>
  <c r="L203" i="18" s="1"/>
  <c r="E517" i="18"/>
  <c r="E516" i="18"/>
  <c r="E515" i="18"/>
  <c r="E514" i="18"/>
  <c r="E513" i="18"/>
  <c r="E505" i="18"/>
  <c r="E504" i="18"/>
  <c r="E503" i="18"/>
  <c r="E502" i="18"/>
  <c r="E501" i="18"/>
  <c r="E480" i="18" l="1"/>
  <c r="H203" i="18"/>
  <c r="F203" i="18"/>
  <c r="J203" i="18"/>
  <c r="A182" i="18"/>
  <c r="C95" i="11"/>
  <c r="C155" i="11"/>
  <c r="J99" i="11"/>
  <c r="J268" i="11"/>
  <c r="J256" i="11"/>
  <c r="J247" i="11"/>
  <c r="J218" i="11"/>
  <c r="J207" i="11"/>
  <c r="J198" i="11"/>
  <c r="J191" i="11"/>
  <c r="J179" i="11"/>
  <c r="J167" i="11"/>
  <c r="J147" i="11"/>
  <c r="J110" i="11"/>
  <c r="C91" i="11"/>
  <c r="J75" i="11"/>
  <c r="J43" i="11"/>
  <c r="J35" i="11"/>
  <c r="J19" i="11"/>
  <c r="E215" i="18" l="1"/>
  <c r="E213" i="18"/>
  <c r="J266" i="11"/>
  <c r="E266" i="11"/>
  <c r="C266" i="11"/>
  <c r="J245" i="11"/>
  <c r="E245" i="11"/>
  <c r="E216" i="11"/>
  <c r="E205" i="11"/>
  <c r="J177" i="11"/>
  <c r="E177" i="11"/>
  <c r="C177" i="11"/>
  <c r="J165" i="11"/>
  <c r="E165" i="11"/>
  <c r="C165" i="11"/>
  <c r="J145" i="11"/>
  <c r="E145" i="11"/>
  <c r="J138" i="11"/>
  <c r="E138" i="11"/>
  <c r="J120" i="11"/>
  <c r="E120" i="11"/>
  <c r="J108" i="11"/>
  <c r="E108" i="11"/>
  <c r="E99" i="11"/>
  <c r="C89" i="11"/>
  <c r="J73" i="11"/>
  <c r="C159" i="11" s="1"/>
  <c r="E73" i="11"/>
  <c r="J61" i="11"/>
  <c r="E61" i="11"/>
  <c r="J216" i="11"/>
  <c r="E17" i="11"/>
  <c r="E33" i="11"/>
  <c r="E41" i="11"/>
  <c r="E130" i="11"/>
  <c r="E189" i="11"/>
  <c r="E196" i="11"/>
  <c r="E237" i="11"/>
  <c r="E254" i="11"/>
  <c r="E214" i="18"/>
  <c r="E722" i="18"/>
  <c r="J205" i="11"/>
  <c r="C205" i="11"/>
  <c r="E723" i="18" l="1"/>
  <c r="J130" i="11"/>
  <c r="C130" i="11"/>
  <c r="E724" i="18" l="1"/>
  <c r="J41" i="11"/>
  <c r="C41" i="11"/>
  <c r="J33" i="11"/>
  <c r="C33" i="11"/>
  <c r="J254" i="11"/>
  <c r="C254" i="11"/>
  <c r="C245" i="11"/>
  <c r="C237" i="11"/>
  <c r="C216" i="11"/>
  <c r="C196" i="11"/>
  <c r="J196" i="11"/>
  <c r="J189" i="11"/>
  <c r="C189" i="11"/>
  <c r="C145" i="11"/>
  <c r="C138" i="11"/>
  <c r="C120" i="11"/>
  <c r="C108" i="11"/>
  <c r="C99" i="11"/>
  <c r="C85" i="11"/>
  <c r="C73" i="11"/>
  <c r="C61" i="11"/>
  <c r="C17" i="11"/>
  <c r="J17" i="11"/>
  <c r="F179" i="18"/>
  <c r="F180" i="18"/>
  <c r="F181" i="18"/>
  <c r="F178" i="18"/>
  <c r="D199" i="18" l="1"/>
  <c r="C476" i="18"/>
  <c r="D202" i="18"/>
  <c r="A181" i="18" s="1"/>
  <c r="C479" i="18"/>
  <c r="C478" i="18"/>
  <c r="D201" i="18"/>
  <c r="C477" i="18"/>
  <c r="D200" i="18"/>
  <c r="A179" i="18" s="1"/>
  <c r="E183" i="18"/>
  <c r="A178" i="18"/>
  <c r="E185" i="18"/>
  <c r="E186" i="18"/>
  <c r="E184" i="18"/>
  <c r="D184" i="18"/>
  <c r="D186" i="18"/>
  <c r="D183" i="18"/>
  <c r="D185" i="18"/>
  <c r="J237" i="11"/>
  <c r="J201" i="18" l="1"/>
  <c r="F201" i="18"/>
  <c r="H201" i="18"/>
  <c r="L201" i="18"/>
  <c r="C489" i="18"/>
  <c r="E489" i="18" s="1"/>
  <c r="E476" i="18"/>
  <c r="J199" i="18"/>
  <c r="F199" i="18"/>
  <c r="H199" i="18"/>
  <c r="L199" i="18"/>
  <c r="L200" i="18"/>
  <c r="F200" i="18"/>
  <c r="H200" i="18"/>
  <c r="J200" i="18"/>
  <c r="C490" i="18"/>
  <c r="E490" i="18" s="1"/>
  <c r="E477" i="18"/>
  <c r="C491" i="18"/>
  <c r="E491" i="18" s="1"/>
  <c r="E478" i="18"/>
  <c r="A180" i="18"/>
  <c r="C492" i="18"/>
  <c r="E492" i="18" s="1"/>
  <c r="E479" i="18"/>
  <c r="L202" i="18"/>
  <c r="H202" i="18"/>
  <c r="F202" i="18"/>
  <c r="J202" i="18"/>
</calcChain>
</file>

<file path=xl/sharedStrings.xml><?xml version="1.0" encoding="utf-8"?>
<sst xmlns="http://schemas.openxmlformats.org/spreadsheetml/2006/main" count="457" uniqueCount="347">
  <si>
    <t>P.04-A</t>
  </si>
  <si>
    <t>P.05-C</t>
  </si>
  <si>
    <t>P.06-B</t>
  </si>
  <si>
    <t>E.05-A</t>
  </si>
  <si>
    <t>R.03-B</t>
  </si>
  <si>
    <t>I.01-B</t>
  </si>
  <si>
    <t>R05-D</t>
  </si>
  <si>
    <t>R.05-G</t>
  </si>
  <si>
    <t>FM.09-A</t>
  </si>
  <si>
    <t>FM.09-B</t>
  </si>
  <si>
    <t>FORÇA MOTRIZ: Dinâmica demográfica e social</t>
  </si>
  <si>
    <t>FORÇA MOTRIZ: Dinâmica econômica</t>
  </si>
  <si>
    <t>Grupo 1</t>
  </si>
  <si>
    <t>Grupo 2</t>
  </si>
  <si>
    <t>Grupo 3</t>
  </si>
  <si>
    <t>Grupo 4</t>
  </si>
  <si>
    <t>Grupo 5</t>
  </si>
  <si>
    <t>Péssimo</t>
  </si>
  <si>
    <t>Ruim</t>
  </si>
  <si>
    <t>Regular</t>
  </si>
  <si>
    <t>Bom</t>
  </si>
  <si>
    <t>E-08-A</t>
  </si>
  <si>
    <t>2009-2010</t>
  </si>
  <si>
    <t>2010-2011</t>
  </si>
  <si>
    <t>m3/s</t>
  </si>
  <si>
    <t>Uso Urbano</t>
  </si>
  <si>
    <t xml:space="preserve">Uso Industrial </t>
  </si>
  <si>
    <t xml:space="preserve">Uso Rural </t>
  </si>
  <si>
    <t xml:space="preserve">Outros Usos </t>
  </si>
  <si>
    <t xml:space="preserve">Demanda superficial </t>
  </si>
  <si>
    <t xml:space="preserve">Demanda subterrânea </t>
  </si>
  <si>
    <t>P01A</t>
  </si>
  <si>
    <t>P01B</t>
  </si>
  <si>
    <t>P01C</t>
  </si>
  <si>
    <t>%</t>
  </si>
  <si>
    <t xml:space="preserve">P.03-C </t>
  </si>
  <si>
    <t xml:space="preserve">P.03-D </t>
  </si>
  <si>
    <t>Avicultura</t>
  </si>
  <si>
    <t>Suinocultura</t>
  </si>
  <si>
    <t>fev. 2008</t>
  </si>
  <si>
    <t>dez. 2008</t>
  </si>
  <si>
    <t>FM.01 - Crescimento populacional</t>
  </si>
  <si>
    <t>ago.2010</t>
  </si>
  <si>
    <t>P.06-A</t>
  </si>
  <si>
    <t>R.03-A</t>
  </si>
  <si>
    <t>&gt; 1.000</t>
  </si>
  <si>
    <t>&gt; 0,9</t>
  </si>
  <si>
    <t>&lt; 0</t>
  </si>
  <si>
    <t>≥ 0 e &lt; 0,6</t>
  </si>
  <si>
    <t>≥ 0,6 e &lt; 1,2</t>
  </si>
  <si>
    <t>≥ 1,2 e &lt; 1,8</t>
  </si>
  <si>
    <t>≥ 1,8 e &lt; 2,4</t>
  </si>
  <si>
    <t>≥ 2,4 e &lt; 3</t>
  </si>
  <si>
    <t>Faixas de classificacao = Seade 2012</t>
  </si>
  <si>
    <t>Análise do Indicador</t>
  </si>
  <si>
    <t>Dados dos parâmetros</t>
  </si>
  <si>
    <t>Parâmetros</t>
  </si>
  <si>
    <t>FORÇA MOTRIZ: Dinâmica de ocupação do território</t>
  </si>
  <si>
    <t>Pecuária</t>
  </si>
  <si>
    <t>&gt; 90%</t>
  </si>
  <si>
    <t>Barramentos hidrelétricos</t>
  </si>
  <si>
    <t>Total de barramentos</t>
  </si>
  <si>
    <t>IMPACTO: Saúde pública e ecossistemas</t>
  </si>
  <si>
    <t>RESPOSTA: Conservação e recuperação do meio ambiente</t>
  </si>
  <si>
    <t>E.06-D - Índice de perdas do sistema de distribuição de água: %</t>
  </si>
  <si>
    <t>Sem dados</t>
  </si>
  <si>
    <t>ICTEM</t>
  </si>
  <si>
    <t>2,5 &lt; ICTEM ≤  5,0</t>
  </si>
  <si>
    <t xml:space="preserve">Ruim </t>
  </si>
  <si>
    <t>5,0 &lt; ICTEM ≤ 7,5</t>
  </si>
  <si>
    <t xml:space="preserve">Regular </t>
  </si>
  <si>
    <t>7,5 &lt; ICTEM ≤ 10</t>
  </si>
  <si>
    <t xml:space="preserve">Bom </t>
  </si>
  <si>
    <t>R.01-C - IQR da instalação de destinação final de resíduo sólido domiciliar: valor entre 0 e 10</t>
  </si>
  <si>
    <t>IQR</t>
  </si>
  <si>
    <t>Inadequado</t>
  </si>
  <si>
    <t>Controlado</t>
  </si>
  <si>
    <t>Adequado</t>
  </si>
  <si>
    <t>PRESSÃO: Poluição ambiental</t>
  </si>
  <si>
    <t>≤ 10</t>
  </si>
  <si>
    <t>&gt; 10 e ≤ 30</t>
  </si>
  <si>
    <t>&gt; 30 e ≤ 50</t>
  </si>
  <si>
    <t>&gt; 50 e ≤ 70</t>
  </si>
  <si>
    <t>&gt; 70 e ≤ 100</t>
  </si>
  <si>
    <t>&gt; 100 e ≤ 1.000</t>
  </si>
  <si>
    <t>&gt; 70% e ≤ 80%</t>
  </si>
  <si>
    <t xml:space="preserve">≤ 0,6 </t>
  </si>
  <si>
    <t xml:space="preserve">&gt; 0,6 e ≤ 0,7 </t>
  </si>
  <si>
    <t>&gt; 0,7 e ≤ 0,8</t>
  </si>
  <si>
    <t>&gt; 0,8 e ≤ 0,9</t>
  </si>
  <si>
    <t xml:space="preserve">     0 &lt; IQR ≤ 6,0 </t>
  </si>
  <si>
    <t xml:space="preserve">  6,0 &lt; IQR ≤  8,0</t>
  </si>
  <si>
    <t xml:space="preserve">   8,0 &lt; IQR ≤ 10</t>
  </si>
  <si>
    <t>0 &lt; ICTEM  ≤ 2,5</t>
  </si>
  <si>
    <t>≥ 3</t>
  </si>
  <si>
    <t>≤ 70%</t>
  </si>
  <si>
    <t>&gt; 80% e ≤ 90%</t>
  </si>
  <si>
    <t>FM.01-A</t>
  </si>
  <si>
    <t>FM.03-A</t>
  </si>
  <si>
    <t>FM.03-B</t>
  </si>
  <si>
    <t>FM.04-A</t>
  </si>
  <si>
    <t>FM.04-B</t>
  </si>
  <si>
    <t>nº de estabelecimentos</t>
  </si>
  <si>
    <t xml:space="preserve">FM.05-A </t>
  </si>
  <si>
    <t>FM.05-B, C e D</t>
  </si>
  <si>
    <t>FM.06-C</t>
  </si>
  <si>
    <t>KW</t>
  </si>
  <si>
    <t>Comércio</t>
  </si>
  <si>
    <t>nº de municipios por faixa de TGCA</t>
  </si>
  <si>
    <t>nº de municipios por faixa de densidade</t>
  </si>
  <si>
    <t>nº de municipios por faixa de TU</t>
  </si>
  <si>
    <t>nº de municipios por grupo de IPRS</t>
  </si>
  <si>
    <t>nº de municipios por faixa de IDHM</t>
  </si>
  <si>
    <t>nº de animais</t>
  </si>
  <si>
    <t>FM.06-B, FM.07-A e B</t>
  </si>
  <si>
    <t>FM.05-B - Pecuária (corte e leite): nº de animais</t>
  </si>
  <si>
    <t>FM.05-C - Avicultura (abate e postura): nº de animais</t>
  </si>
  <si>
    <t>FM.05-D - Suinocultura: nº de animais</t>
  </si>
  <si>
    <r>
      <t>km</t>
    </r>
    <r>
      <rPr>
        <vertAlign val="superscript"/>
        <sz val="10"/>
        <rFont val="Calibri"/>
        <family val="2"/>
        <scheme val="minor"/>
      </rPr>
      <t>2</t>
    </r>
  </si>
  <si>
    <t>Demanda Total</t>
  </si>
  <si>
    <t>P.02-A</t>
  </si>
  <si>
    <t>P.02-D</t>
  </si>
  <si>
    <t>P.02-C</t>
  </si>
  <si>
    <t>P.02-B</t>
  </si>
  <si>
    <t xml:space="preserve">P.01-A </t>
  </si>
  <si>
    <t>P02A / P02E</t>
  </si>
  <si>
    <t>P.03-A</t>
  </si>
  <si>
    <t>P.03-B</t>
  </si>
  <si>
    <t>n de captações em relação do total %</t>
  </si>
  <si>
    <t>ton/dia</t>
  </si>
  <si>
    <t>n° de ocorrências/ano</t>
  </si>
  <si>
    <t>nº de áreas/ano</t>
  </si>
  <si>
    <t>nº/UGRHI</t>
  </si>
  <si>
    <t>E.01-A - IQA - Índice de Qualidade das Águas: nº de pontos por categoria</t>
  </si>
  <si>
    <t>E.01-B - IAP - Índice de Qualidade das Águas Brutas para fins de Abastecimento Público: nº de pontos por categoria</t>
  </si>
  <si>
    <t>E.01-C - IVA - Índice de Qualidade das Águas para a Proteção da Vida Aquática: nº de pontos por categoria</t>
  </si>
  <si>
    <t>E.01-D - IET - Índice de Estado Trófico: nº de pontos por categoria</t>
  </si>
  <si>
    <t>E.01-F - Cursos d'água afluentes litorâneos: % de atendimento anual à legislação</t>
  </si>
  <si>
    <t>E.01-F - Cursos d'água afluentes às praias: % de atendimento anual à legislação</t>
  </si>
  <si>
    <t>E.02-B - IPAS - Indicador de Potabilidade das Águas Subterrâneas: % de amostras conformes em relação ao padrão de potabilidade</t>
  </si>
  <si>
    <t>ESTE É UM PARÂMETRO DE "CARINHAS" ABRIR A PLANILHA VALORES DE REFERÊNCIA</t>
  </si>
  <si>
    <t>E06-A</t>
  </si>
  <si>
    <t>E06-B</t>
  </si>
  <si>
    <t>E.06-A - Índice de atendimento de água: %</t>
  </si>
  <si>
    <t>E.06-C</t>
  </si>
  <si>
    <t xml:space="preserve">E.06-D - Índice de perdas do sistema de distribuição de água: %
</t>
  </si>
  <si>
    <r>
      <t>E.07-A - Demanda total (superficial e subterrânea) em relação ao Q</t>
    </r>
    <r>
      <rPr>
        <vertAlign val="subscript"/>
        <sz val="10"/>
        <rFont val="Arial"/>
        <family val="2"/>
      </rPr>
      <t>95%</t>
    </r>
    <r>
      <rPr>
        <sz val="10"/>
        <rFont val="Arial"/>
        <family val="2"/>
      </rPr>
      <t>: %</t>
    </r>
  </si>
  <si>
    <r>
      <t>E.07-A - Demanda total (superficial e subterrânea) em relação ao Q</t>
    </r>
    <r>
      <rPr>
        <b/>
        <vertAlign val="subscript"/>
        <sz val="8"/>
        <rFont val="Arial"/>
        <family val="2"/>
      </rPr>
      <t>95%</t>
    </r>
    <r>
      <rPr>
        <b/>
        <sz val="8"/>
        <rFont val="Arial"/>
        <family val="2"/>
      </rPr>
      <t>: %</t>
    </r>
  </si>
  <si>
    <t>E.08-A - Ocorrência de enchente ou de inundação: nº de ocorrências/período</t>
  </si>
  <si>
    <t>2011-2012</t>
  </si>
  <si>
    <t>I.01-B - Incidência de esquistossomose autóctone: n° de casos notificados/100.000 hab.ano</t>
  </si>
  <si>
    <t>I.05-C - Classificação da água subterrânea: nº de amostras por categoria</t>
  </si>
  <si>
    <t>E.03-A - Classificação anual das praias litorâneas: nº de praias por categoria</t>
  </si>
  <si>
    <t>FM.01-A -Taxa geométrica de crescimento anual (TGCA): % a.a.</t>
  </si>
  <si>
    <t>FM.04-A - Índice Paulista de Responsabilidade Social (IPRS)</t>
  </si>
  <si>
    <t>FM.09-A - Potência de energia hidrelétrica instalada: KW</t>
  </si>
  <si>
    <r>
      <t>P.01-A - Demanda total de água: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</si>
  <si>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>P.01-B - Demanda de água superficial: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</si>
  <si>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>P.01-C - Demanda de água subterrânea: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</si>
  <si>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>P.02-A - Demanda urbana de água: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</si>
  <si>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 xml:space="preserve"> P.02-B - Demanda industrial de água: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</si>
  <si>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 xml:space="preserve"> P.02-C - Demanda rural de água: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</si>
  <si>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 xml:space="preserve"> P.02-D - Demanda para Outros usos de água: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</si>
  <si>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>P.02-E - Demanda estimada para abastecimento urbano: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</si>
  <si>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t>P.03-C - Proporção de captações de água superficial em relação ao total: %</t>
  </si>
  <si>
    <t>P.03-D - Proporção de captações de água subterrânea em relação ao total: %</t>
  </si>
  <si>
    <t>P.06-B - Ocorrência de descarga/derrame de produtos químicos no solo ou na água: n° de ocorrências/ano</t>
  </si>
  <si>
    <r>
      <t xml:space="preserve">E.04-A - Disponibilidade </t>
    </r>
    <r>
      <rPr>
        <b/>
        <i/>
        <sz val="8"/>
        <rFont val="Arial"/>
        <family val="2"/>
      </rPr>
      <t>per capita</t>
    </r>
    <r>
      <rPr>
        <b/>
        <sz val="8"/>
        <rFont val="Arial"/>
        <family val="2"/>
      </rPr>
      <t xml:space="preserve"> - Q</t>
    </r>
    <r>
      <rPr>
        <b/>
        <vertAlign val="subscript"/>
        <sz val="8"/>
        <rFont val="Arial"/>
        <family val="2"/>
      </rPr>
      <t>médio</t>
    </r>
    <r>
      <rPr>
        <b/>
        <sz val="8"/>
        <rFont val="Arial"/>
        <family val="2"/>
      </rPr>
      <t xml:space="preserve"> em relação à população total: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/hab.ano</t>
    </r>
  </si>
  <si>
    <r>
      <t xml:space="preserve">E.05-A - Disponibilidade </t>
    </r>
    <r>
      <rPr>
        <b/>
        <i/>
        <sz val="8"/>
        <rFont val="Arial"/>
        <family val="2"/>
      </rPr>
      <t>per capita</t>
    </r>
    <r>
      <rPr>
        <b/>
        <sz val="8"/>
        <rFont val="Arial"/>
        <family val="2"/>
      </rPr>
      <t xml:space="preserve"> de água subterrânea: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/hab.ano</t>
    </r>
  </si>
  <si>
    <t>R.02-B - Proporção de efluente doméstico coletado em relação ao efluente doméstico total gerado: %</t>
  </si>
  <si>
    <t>R.02-C - Proporção de efluente doméstico tratado em relação ao efluente doméstico total gerado: %</t>
  </si>
  <si>
    <t>R.02-D - Proporção de redução da carga orgânica poluidora doméstica: %</t>
  </si>
  <si>
    <t>R.02-E - ICTEM (Indicador de Coleta e Tratabilidade de Esgoto da População Urbana de Município): valor entre 0 e 10</t>
  </si>
  <si>
    <t>R.03-A - Proporção de áreas remediadas em relação às áreas contaminadas em que o contaminante atingiu o solo ou a água: %</t>
  </si>
  <si>
    <r>
      <t>R.05-B - Vazão total outorgada para captações superficiais: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</si>
  <si>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r>
      <t>R.05-C - Vazão total outorgada para captações subterrâneas: 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/s</t>
    </r>
  </si>
  <si>
    <t>R.05-G - Vazão outorgada para uso urbano /  Volume estimado para abastecimento urbano: %</t>
  </si>
  <si>
    <t>R.01-B</t>
  </si>
  <si>
    <t>R.01-C</t>
  </si>
  <si>
    <r>
      <t xml:space="preserve"> R.04-A - Densidade da rede de monitoramento pluviométrico: nº de estações/ 1000 km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 xml:space="preserve">
</t>
    </r>
  </si>
  <si>
    <r>
      <t>R04-B - Densidade da rede de monitoramento hidrológico: nº de estações/ 1000 km</t>
    </r>
    <r>
      <rPr>
        <b/>
        <vertAlign val="superscript"/>
        <sz val="8"/>
        <rFont val="Arial"/>
        <family val="2"/>
      </rPr>
      <t>2</t>
    </r>
    <r>
      <rPr>
        <b/>
        <sz val="9"/>
        <color indexed="9"/>
        <rFont val="Arial"/>
        <family val="2"/>
      </rPr>
      <t xml:space="preserve">
</t>
    </r>
  </si>
  <si>
    <t>n. de atendimentos</t>
  </si>
  <si>
    <r>
      <t>R.04-A - Densidade da rede de monitoramento pluviométrico: nº de estações/1000 km</t>
    </r>
    <r>
      <rPr>
        <vertAlign val="superscript"/>
        <sz val="10"/>
        <rFont val="Arial"/>
        <family val="2"/>
      </rPr>
      <t>2</t>
    </r>
  </si>
  <si>
    <r>
      <t>R04-B - Densidade da rede de monitoramento hidrológico: nº de estações/1000 km</t>
    </r>
    <r>
      <rPr>
        <vertAlign val="superscript"/>
        <sz val="10"/>
        <rFont val="Arial"/>
        <family val="2"/>
      </rPr>
      <t>2</t>
    </r>
  </si>
  <si>
    <r>
      <t>R.05-B - Vazão total outorgada para captações superficiais: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</si>
  <si>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R.05-C - Vazão total outorgada para captações subterrâneas: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</si>
  <si>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nº de outorgas</t>
  </si>
  <si>
    <t>Pluviométrico</t>
  </si>
  <si>
    <t>Hidrológico</t>
  </si>
  <si>
    <t>Superficial</t>
  </si>
  <si>
    <t>Subterrânea</t>
  </si>
  <si>
    <t>Vazão outorgada</t>
  </si>
  <si>
    <t>Volume estimado</t>
  </si>
  <si>
    <t>R09-A</t>
  </si>
  <si>
    <t>FM.03-B - Taxa de urbanização: %</t>
  </si>
  <si>
    <t>2000-08</t>
  </si>
  <si>
    <t>2000-09</t>
  </si>
  <si>
    <t>2000-10</t>
  </si>
  <si>
    <t>2000-11</t>
  </si>
  <si>
    <r>
      <t>FM.03-A - Densidade demográfica: hab/km</t>
    </r>
    <r>
      <rPr>
        <vertAlign val="superscript"/>
        <sz val="10"/>
        <rFont val="Arial"/>
        <family val="2"/>
      </rPr>
      <t>2</t>
    </r>
  </si>
  <si>
    <t>FM.04-B -Índice de Desenvolvimento Humano Municipal (IDH-M)</t>
  </si>
  <si>
    <r>
      <t>FM.10-F - Área inundada por reservatórios hidrelétricos: km</t>
    </r>
    <r>
      <rPr>
        <vertAlign val="superscript"/>
        <sz val="10"/>
        <rFont val="Arial"/>
        <family val="2"/>
      </rPr>
      <t>2</t>
    </r>
  </si>
  <si>
    <r>
      <t>P.01-A - Demanda total de água: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</si>
  <si>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P.01-B - Demanda de água superficial: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</si>
  <si>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P.01-C - Demanda de água subterrânea: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</si>
  <si>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P.02-A - Demanda urbana de água: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</si>
  <si>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P.02-B - Demanda industrial de água: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</si>
  <si>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P.02-C - Demanda rural de água: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</si>
  <si>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P.02-D - Demanda para Outros usos de água: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</si>
  <si>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P.02-E - Demanda estimada para abastecimento público: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</si>
  <si>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r>
      <t>P.03-A - Captações superficiais em relação à área total da bacia: nº de outorgas/1000 km</t>
    </r>
    <r>
      <rPr>
        <vertAlign val="superscript"/>
        <sz val="10"/>
        <rFont val="Arial"/>
        <family val="2"/>
      </rPr>
      <t>2</t>
    </r>
  </si>
  <si>
    <r>
      <t>P.03-B - Captações subterrâneas em relação à área total da bacia: nº de outorgas/1000 km</t>
    </r>
    <r>
      <rPr>
        <vertAlign val="superscript"/>
        <sz val="10"/>
        <rFont val="Arial"/>
        <family val="2"/>
      </rPr>
      <t>2</t>
    </r>
  </si>
  <si>
    <t>P.04-A - Resíduo sólido domiciliar gerado: ton/dia</t>
  </si>
  <si>
    <t>P.05-C - Carga orgânica poluidora doméstica: kg DBO/dia</t>
  </si>
  <si>
    <t>P.06-A - Áreas contaminadas em que o contaminante atingiu o solo ou a água: nº de áreas/ano</t>
  </si>
  <si>
    <r>
      <t xml:space="preserve">E.05-A - Disponibilidade </t>
    </r>
    <r>
      <rPr>
        <i/>
        <sz val="10"/>
        <rFont val="Arial"/>
        <family val="2"/>
      </rPr>
      <t>per capita</t>
    </r>
    <r>
      <rPr>
        <sz val="10"/>
        <rFont val="Arial"/>
        <family val="2"/>
      </rPr>
      <t xml:space="preserve"> de água subterrânea: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/hab.ano</t>
    </r>
  </si>
  <si>
    <r>
      <t xml:space="preserve"> E.07-B - Demanda total (superficial e subterrânea) em relação ao Q</t>
    </r>
    <r>
      <rPr>
        <vertAlign val="subscript"/>
        <sz val="10"/>
        <rFont val="Arial"/>
        <family val="2"/>
      </rPr>
      <t>médio</t>
    </r>
    <r>
      <rPr>
        <sz val="10"/>
        <rFont val="Arial"/>
        <family val="2"/>
      </rPr>
      <t>: %</t>
    </r>
  </si>
  <si>
    <r>
      <t>E.07-C - Demanda superficial em relação a vazão mínima superifcial (Q</t>
    </r>
    <r>
      <rPr>
        <vertAlign val="subscript"/>
        <sz val="10"/>
        <rFont val="Arial"/>
        <family val="2"/>
      </rPr>
      <t>7,10</t>
    </r>
    <r>
      <rPr>
        <sz val="10"/>
        <rFont val="Arial"/>
        <family val="2"/>
      </rPr>
      <t>): %</t>
    </r>
  </si>
  <si>
    <t>E.07-D - Demanda subterrânea em relação as reservas explotáveis: %</t>
  </si>
  <si>
    <t>R.03-A - Proporção de áreas remediadas em relação às áreas contaminadas em que o contaminante atingiu o solo ou a água (%)</t>
  </si>
  <si>
    <t>R.03-B - Atendimentos a descarga/derrame de produtos químicos no solo ou na água: n° atendimentos/ano</t>
  </si>
  <si>
    <t>R.05-D - Outorgas para outras interferências em cursos d’água: nº de outorgas</t>
  </si>
  <si>
    <r>
      <t xml:space="preserve">R.05-G - Vazão outorgada para usos urbanos / </t>
    </r>
    <r>
      <rPr>
        <sz val="10"/>
        <rFont val="Arial"/>
        <family val="2"/>
      </rPr>
      <t>Volume estimado para Abastecimento Urbano: %</t>
    </r>
  </si>
  <si>
    <t>R.09-A - Unidades de Conservação (UC): n°</t>
  </si>
  <si>
    <r>
      <t>P.03-A - Captação superficial em relação à área total da bacia: nº de outorgas/ 1000 km</t>
    </r>
    <r>
      <rPr>
        <b/>
        <vertAlign val="superscript"/>
        <sz val="8"/>
        <rFont val="Arial"/>
        <family val="2"/>
      </rPr>
      <t>2</t>
    </r>
  </si>
  <si>
    <r>
      <t>P.03-B - Captação subterrânea em relação à área total da bacia: nº de outorgas/ 1000 km</t>
    </r>
    <r>
      <rPr>
        <b/>
        <vertAlign val="superscript"/>
        <sz val="8"/>
        <rFont val="Arial"/>
        <family val="2"/>
      </rPr>
      <t>2</t>
    </r>
  </si>
  <si>
    <r>
      <t xml:space="preserve"> E.07-B - Demanda total (superficial e subterrânea) em relação ao Q</t>
    </r>
    <r>
      <rPr>
        <b/>
        <vertAlign val="subscript"/>
        <sz val="8"/>
        <rFont val="Arial"/>
        <family val="2"/>
      </rPr>
      <t>médio</t>
    </r>
    <r>
      <rPr>
        <b/>
        <sz val="8"/>
        <rFont val="Arial"/>
        <family val="2"/>
      </rPr>
      <t>: %</t>
    </r>
  </si>
  <si>
    <r>
      <t>E.07-C - Demanda superficial em relação a vazão mínima superifcial (Q</t>
    </r>
    <r>
      <rPr>
        <b/>
        <vertAlign val="subscript"/>
        <sz val="8"/>
        <rFont val="Arial"/>
        <family val="2"/>
      </rPr>
      <t>7,10</t>
    </r>
    <r>
      <rPr>
        <b/>
        <sz val="8"/>
        <rFont val="Arial"/>
        <family val="2"/>
      </rPr>
      <t>): %</t>
    </r>
  </si>
  <si>
    <t>I.05-A - Classificação semanal das praias litorâneas: nº de amostras por classificação</t>
  </si>
  <si>
    <t>I.05-B - Classificação semanal das praias de reservatórios e rios: nº de amostras por classificação</t>
  </si>
  <si>
    <t>R.09-A - Unidades de conservação (UC): n°</t>
  </si>
  <si>
    <t>Carga remanescente</t>
  </si>
  <si>
    <t>Carga reduzida</t>
  </si>
  <si>
    <t>Carga potencial</t>
  </si>
  <si>
    <r>
      <t xml:space="preserve">E.04-A - Disponibilidade </t>
    </r>
    <r>
      <rPr>
        <i/>
        <sz val="10"/>
        <rFont val="Arial"/>
        <family val="2"/>
      </rPr>
      <t>per capita</t>
    </r>
    <r>
      <rPr>
        <sz val="10"/>
        <rFont val="Arial"/>
        <family val="2"/>
      </rPr>
      <t xml:space="preserve"> - Q</t>
    </r>
    <r>
      <rPr>
        <vertAlign val="subscript"/>
        <sz val="10"/>
        <rFont val="Arial"/>
        <family val="2"/>
      </rPr>
      <t>médio</t>
    </r>
    <r>
      <rPr>
        <sz val="10"/>
        <rFont val="Arial"/>
        <family val="2"/>
      </rPr>
      <t xml:space="preserve"> em relação à população total: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/hab.ano</t>
    </r>
  </si>
  <si>
    <t>E04-A</t>
  </si>
  <si>
    <t>População total</t>
  </si>
  <si>
    <t>Destinacao</t>
  </si>
  <si>
    <t>ton/dia total</t>
  </si>
  <si>
    <t>R.01-B - Resíduo sólido domiciliar disposto em aterro: ton/dia de resíduo/IQR</t>
  </si>
  <si>
    <t>I.02-A - Registro de reclamação de mortandade de peixes: n° de registros/ano</t>
  </si>
  <si>
    <t xml:space="preserve">I.02-A </t>
  </si>
  <si>
    <t>n° de registros</t>
  </si>
  <si>
    <r>
      <t>P.05-C - Carga orgânica poluidora doméstica: kg DBO</t>
    </r>
    <r>
      <rPr>
        <b/>
        <sz val="8"/>
        <rFont val="Arial"/>
        <family val="2"/>
      </rPr>
      <t>/dia</t>
    </r>
  </si>
  <si>
    <t>P.08-A - Barramentos hidrelétricos: nº de barramentos</t>
  </si>
  <si>
    <t>P.08-D - Barramentos: nº total de barramentos</t>
  </si>
  <si>
    <t>IMPACTO: Uso da água</t>
  </si>
  <si>
    <t>RESPOSTA: Monitoramento das águas</t>
  </si>
  <si>
    <t>RESPOSTA: Controle da poluição ambiental</t>
  </si>
  <si>
    <t>RESPOSTA: Controle da poluição ambiental (continuação)</t>
  </si>
  <si>
    <t>Demanda estimada</t>
  </si>
  <si>
    <t>Demanda outorgada</t>
  </si>
  <si>
    <t>Outorgada/Estimada</t>
  </si>
  <si>
    <t>Outorgada/Estimado</t>
  </si>
  <si>
    <t>Continuação da análise dos parâmetros de Controle da poluição ambiental.</t>
  </si>
  <si>
    <t>Indicador</t>
  </si>
  <si>
    <t>Variável</t>
  </si>
  <si>
    <t>Dinâmica demográfica e social</t>
  </si>
  <si>
    <t>FM.03 - Demografia</t>
  </si>
  <si>
    <t>FM.04 - Responsabilidade social e desenvolvimento humano</t>
  </si>
  <si>
    <t>P02-E</t>
  </si>
  <si>
    <t>R04.A</t>
  </si>
  <si>
    <t>R04.B</t>
  </si>
  <si>
    <t>R.05-B</t>
  </si>
  <si>
    <t>R.05-C</t>
  </si>
  <si>
    <t>Demanda total</t>
  </si>
  <si>
    <t>E.07-A</t>
  </si>
  <si>
    <t>P.01-A</t>
  </si>
  <si>
    <r>
      <t>Demanda total X Q</t>
    </r>
    <r>
      <rPr>
        <vertAlign val="subscript"/>
        <sz val="10"/>
        <color rgb="FFFF0000"/>
        <rFont val="Arial"/>
        <family val="2"/>
      </rPr>
      <t>95%</t>
    </r>
  </si>
  <si>
    <r>
      <t>Q</t>
    </r>
    <r>
      <rPr>
        <vertAlign val="subscript"/>
        <sz val="10"/>
        <rFont val="Arial"/>
        <family val="2"/>
      </rPr>
      <t>95%</t>
    </r>
  </si>
  <si>
    <t>E.07-B</t>
  </si>
  <si>
    <r>
      <t>Demanda total X Q</t>
    </r>
    <r>
      <rPr>
        <vertAlign val="subscript"/>
        <sz val="10"/>
        <color rgb="FFFF0000"/>
        <rFont val="Arial"/>
        <family val="2"/>
      </rPr>
      <t>médio</t>
    </r>
  </si>
  <si>
    <r>
      <t>Demanda superficial X Q</t>
    </r>
    <r>
      <rPr>
        <vertAlign val="subscript"/>
        <sz val="10"/>
        <color rgb="FFFF0000"/>
        <rFont val="Arial"/>
        <family val="2"/>
      </rPr>
      <t>7,10</t>
    </r>
  </si>
  <si>
    <r>
      <t>Q</t>
    </r>
    <r>
      <rPr>
        <vertAlign val="subscript"/>
        <sz val="10"/>
        <rFont val="Arial"/>
        <family val="2"/>
      </rPr>
      <t>7,10</t>
    </r>
  </si>
  <si>
    <t>Demanda superficial</t>
  </si>
  <si>
    <t>E.07-D</t>
  </si>
  <si>
    <t>E.07-C</t>
  </si>
  <si>
    <t>Demanda subterr. X Reserva Explot.</t>
  </si>
  <si>
    <t>Reserva Explotável</t>
  </si>
  <si>
    <r>
      <t>Q</t>
    </r>
    <r>
      <rPr>
        <vertAlign val="subscript"/>
        <sz val="10"/>
        <rFont val="Arial"/>
        <family val="2"/>
      </rPr>
      <t>médio</t>
    </r>
  </si>
  <si>
    <t>E.06-B - Taxa de cobertura do serviço de coleta de resíduos em relação à população total: %</t>
  </si>
  <si>
    <t>E.06-C - Índice de atendimento com rede de esgotos: %</t>
  </si>
  <si>
    <t>PRESSÃO: Demanda de água</t>
  </si>
  <si>
    <t>PRESSÃO: Demanda de água (continuação)</t>
  </si>
  <si>
    <t>Continuação da análise dos indicadores de Demanda de água.</t>
  </si>
  <si>
    <t>PRESSÃO:  Interferências em corpos d'água</t>
  </si>
  <si>
    <t>ESTADO: Qualidade das águas</t>
  </si>
  <si>
    <t>ESTADO: Disponibilidade das águas</t>
  </si>
  <si>
    <t>ESTADO: Qualidade das águas (continuação)</t>
  </si>
  <si>
    <t>ESTADO: Saneamento básico</t>
  </si>
  <si>
    <t>ESTADO: Eventos críticos</t>
  </si>
  <si>
    <t>RESPOSTA: Controle da exploração e uso da água</t>
  </si>
  <si>
    <t>E.01-G - IB - Índice de Balneabilidade das praias em reservatórios e rios: nº de pontos por categoria</t>
  </si>
  <si>
    <r>
      <t xml:space="preserve">E.05-A - Disponibilidade </t>
    </r>
    <r>
      <rPr>
        <b/>
        <i/>
        <sz val="8"/>
        <rFont val="Arial"/>
        <family val="2"/>
      </rPr>
      <t>per capita</t>
    </r>
    <r>
      <rPr>
        <b/>
        <sz val="8"/>
        <rFont val="Arial"/>
        <family val="2"/>
      </rPr>
      <t xml:space="preserve"> de água subterrânea: dado complementar</t>
    </r>
  </si>
  <si>
    <t>Serviços</t>
  </si>
  <si>
    <t>Industriais</t>
  </si>
  <si>
    <t>FM.05-B, C e D - Agropecuária: nº de animais</t>
  </si>
  <si>
    <t>Fonte: Mapa de risco à erosão costeira no litoral paulista - Instituo Geológico. Souza, 2007.</t>
  </si>
  <si>
    <t>Dados complementares</t>
  </si>
  <si>
    <t xml:space="preserve">Captações superficiais </t>
  </si>
  <si>
    <t>Captações subterrâneas</t>
  </si>
  <si>
    <t>Captações superficiais</t>
  </si>
  <si>
    <t>n de outorgas/1000 km2</t>
  </si>
  <si>
    <t>P.07-A - Boçorocas em relação à área total da bacia</t>
  </si>
  <si>
    <t>Continuação da análise dos indicadores de Qualidade das águas.</t>
  </si>
  <si>
    <t>nº de ocorrencias</t>
  </si>
  <si>
    <t>nº de casos</t>
  </si>
  <si>
    <r>
      <t xml:space="preserve">Disponibilidade superficial </t>
    </r>
    <r>
      <rPr>
        <i/>
        <sz val="10"/>
        <rFont val="Arial"/>
        <family val="2"/>
      </rPr>
      <t>per capita</t>
    </r>
  </si>
  <si>
    <r>
      <t>Disponibilidade subterrânea</t>
    </r>
    <r>
      <rPr>
        <i/>
        <sz val="10"/>
        <rFont val="Arial"/>
        <family val="2"/>
      </rPr>
      <t xml:space="preserve"> per capita</t>
    </r>
  </si>
  <si>
    <t>PRESSÃO:  Interferências em corpos d'água (continuação)</t>
  </si>
  <si>
    <t>ESTADO: Disponibilidade das águas (continuação)</t>
  </si>
  <si>
    <t>E.01-E - Concentração de Oxigênio Dissolvido: nº de amostras em relação ao valor de referência</t>
  </si>
  <si>
    <t>E.02-A - Concentração de Nitrato: nº de amostras em relação ao valor de referência</t>
  </si>
  <si>
    <t>ESTADO: Balanço</t>
  </si>
  <si>
    <t>R.01-C - IQR da instalação de destinação final de resíduo sólido domiciliar: enquadramento entre 0 e 10</t>
  </si>
  <si>
    <t>R.02-E - ICTEM (Indicador de Coleta e Tratabilidade de Esgoto da População Urbana de Município):enquadramento entre 0 e 10</t>
  </si>
  <si>
    <t>Fonte: Mapa das áreas potencialmente críticas para uso da água subterrânea . São Paulo, 2010.</t>
  </si>
  <si>
    <t>FM.06-B - Estabelecimentos industriais: nº de estabelecimentos</t>
  </si>
  <si>
    <t>FM.07-A  - Estabelecimentos de comércio: n° de estabelecimentos</t>
  </si>
  <si>
    <t>FM.07-B - Estabelecimentos de serviços: n° de estabelecimentos</t>
  </si>
  <si>
    <t>FM.06-C - Estabelecimentos de mineração em geral: nº de estabelecimentos</t>
  </si>
  <si>
    <t>FM.05-A - Estabelecimentos da agropecuária: nº de estabelecimentos</t>
  </si>
  <si>
    <r>
      <t>FM.10-F - Área inundada por reservatórios hidrelétricos: km</t>
    </r>
    <r>
      <rPr>
        <b/>
        <vertAlign val="superscript"/>
        <sz val="8"/>
        <rFont val="Arial"/>
        <family val="2"/>
      </rPr>
      <t>2</t>
    </r>
  </si>
  <si>
    <t>Continuação da análise dos indicadores de Interferências em corpos d'água</t>
  </si>
  <si>
    <t>Continuação da análise dos indicadores de Disponibilidade das águas.</t>
  </si>
  <si>
    <t>NA</t>
  </si>
  <si>
    <t>R.02-E</t>
  </si>
  <si>
    <t xml:space="preserve"> </t>
  </si>
  <si>
    <t>NF</t>
  </si>
  <si>
    <t>NO</t>
  </si>
  <si>
    <t>34 UCs</t>
  </si>
  <si>
    <t>Ver arquivo PPARÂMETROS, planilha "I.05-A".</t>
  </si>
  <si>
    <t>Ver arquivo PPARÂMETROS, planilha "I.05-B".</t>
  </si>
  <si>
    <t>Ver arquivo PPARÂMETROS, planilha "I.05-C".</t>
  </si>
  <si>
    <t>Ver arquivo PPARÂMETROS, planilha "E.01-A IQA".</t>
  </si>
  <si>
    <t>Ver arquivo PPARÂMETROS, planilha "E.01-B IAP".</t>
  </si>
  <si>
    <t>Ver arquivo PPARÂMETROS, planilha "E.01-C IVA".</t>
  </si>
  <si>
    <t>Ver arquivo PPARÂMETROS, planilha "E.01-D IET".</t>
  </si>
  <si>
    <t>Ver arquivo PPARÂMETROS, planilha "E.01-E".</t>
  </si>
  <si>
    <t>Ver arquivo PPARÂMETROS, planilha "E.01-F".</t>
  </si>
  <si>
    <t>Ver arquivo PPARÂMETROS, planilha "E.01-G - IB".</t>
  </si>
  <si>
    <t>Ver arquivo PPARÂMETROS, planilha "E.02-A".</t>
  </si>
  <si>
    <t>Ver arquivo PPARÂMETROS, planilha "E.02-B -IPAS".</t>
  </si>
  <si>
    <t>Ver arquivo PPARÂMETROS, planilha "E.03-A".</t>
  </si>
  <si>
    <r>
      <t xml:space="preserve">Disponibilidade </t>
    </r>
    <r>
      <rPr>
        <b/>
        <i/>
        <sz val="10"/>
        <rFont val="Arial"/>
        <family val="2"/>
      </rPr>
      <t>per capita</t>
    </r>
    <r>
      <rPr>
        <b/>
        <sz val="10"/>
        <rFont val="Arial"/>
        <family val="2"/>
      </rPr>
      <t xml:space="preserve"> de água superficial para SP (2011): 2.360,69 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/hab.ano</t>
    </r>
  </si>
  <si>
    <r>
      <t xml:space="preserve">Disponibilidade </t>
    </r>
    <r>
      <rPr>
        <b/>
        <i/>
        <sz val="10"/>
        <rFont val="Arial"/>
        <family val="2"/>
      </rPr>
      <t>per capita</t>
    </r>
    <r>
      <rPr>
        <b/>
        <sz val="10"/>
        <rFont val="Arial"/>
        <family val="2"/>
      </rPr>
      <t xml:space="preserve"> de água subterrânea para SP (2011): 276,83 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/hab.ano</t>
    </r>
  </si>
  <si>
    <t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</si>
</sst>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%"/>
    <numFmt numFmtId="167" formatCode="#,##0.0"/>
    <numFmt numFmtId="168" formatCode="#,##0.000"/>
  </numFmts>
  <fonts count="4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name val="Calibri"/>
      <family val="2"/>
    </font>
    <font>
      <sz val="8"/>
      <name val="Verdana"/>
      <family val="2"/>
    </font>
    <font>
      <b/>
      <vertAlign val="superscript"/>
      <sz val="8"/>
      <name val="Arial"/>
      <family val="2"/>
    </font>
    <font>
      <sz val="10"/>
      <color indexed="8"/>
      <name val="MS Sans Serif"/>
      <family val="2"/>
    </font>
    <font>
      <sz val="8"/>
      <name val="Tahoma"/>
      <family val="2"/>
    </font>
    <font>
      <b/>
      <sz val="12"/>
      <name val="Arial"/>
      <family val="2"/>
    </font>
    <font>
      <b/>
      <sz val="8"/>
      <name val="Calibri"/>
      <family val="2"/>
    </font>
    <font>
      <b/>
      <sz val="8"/>
      <color indexed="10"/>
      <name val="Arial"/>
      <family val="2"/>
    </font>
    <font>
      <b/>
      <vertAlign val="subscript"/>
      <sz val="8"/>
      <name val="Arial"/>
      <family val="2"/>
    </font>
    <font>
      <b/>
      <i/>
      <sz val="8"/>
      <name val="Arial"/>
      <family val="2"/>
    </font>
    <font>
      <b/>
      <sz val="9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rgb="FF454545"/>
      <name val="Arial"/>
      <family val="2"/>
    </font>
    <font>
      <sz val="10"/>
      <color theme="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8"/>
      <color indexed="17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14"/>
      <name val="Arial"/>
      <family val="2"/>
    </font>
    <font>
      <i/>
      <sz val="1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vertAlign val="superscript"/>
      <sz val="10"/>
      <name val="Arial"/>
      <family val="2"/>
    </font>
    <font>
      <vertAlign val="subscript"/>
      <sz val="10"/>
      <color rgb="FFFF0000"/>
      <name val="Arial"/>
      <family val="2"/>
    </font>
    <font>
      <sz val="10"/>
      <name val="Calibri"/>
      <family val="2"/>
    </font>
    <font>
      <b/>
      <sz val="10"/>
      <color rgb="FF7030A0"/>
      <name val="Arial"/>
      <family val="2"/>
    </font>
    <font>
      <sz val="9"/>
      <color rgb="FF454545"/>
      <name val="Arial"/>
      <family val="2"/>
    </font>
    <font>
      <sz val="11"/>
      <name val="Calibri"/>
      <family val="2"/>
      <scheme val="minor"/>
    </font>
    <font>
      <sz val="12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7C53"/>
        <bgColor indexed="64"/>
      </patternFill>
    </fill>
    <fill>
      <patternFill patternType="solid">
        <fgColor rgb="FFFFB66D"/>
        <bgColor indexed="64"/>
      </patternFill>
    </fill>
    <fill>
      <patternFill patternType="solid">
        <fgColor rgb="FFF6D766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B42B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B87B00"/>
        <bgColor indexed="64"/>
      </patternFill>
    </fill>
    <fill>
      <patternFill patternType="solid">
        <fgColor rgb="FFF9E59D"/>
        <bgColor indexed="64"/>
      </patternFill>
    </fill>
    <fill>
      <patternFill patternType="solid">
        <fgColor rgb="FFFBEFC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4CF46"/>
        <bgColor indexed="64"/>
      </patternFill>
    </fill>
    <fill>
      <patternFill patternType="solid">
        <fgColor rgb="FFD5AA0D"/>
        <bgColor indexed="64"/>
      </patternFill>
    </fill>
    <fill>
      <patternFill patternType="solid">
        <fgColor rgb="FFD3760F"/>
        <bgColor indexed="64"/>
      </patternFill>
    </fill>
    <fill>
      <patternFill patternType="solid">
        <fgColor rgb="FFFAEAB0"/>
        <bgColor indexed="64"/>
      </patternFill>
    </fill>
    <fill>
      <patternFill patternType="solid">
        <fgColor rgb="FFFC3904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5654"/>
        <bgColor indexed="64"/>
      </patternFill>
    </fill>
    <fill>
      <patternFill patternType="solid">
        <fgColor rgb="FF00A8A4"/>
        <bgColor indexed="64"/>
      </patternFill>
    </fill>
    <fill>
      <patternFill patternType="solid">
        <fgColor rgb="FFB3FF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CA7B24"/>
        <bgColor indexed="64"/>
      </patternFill>
    </fill>
    <fill>
      <patternFill patternType="solid">
        <fgColor rgb="FFD1C929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DB6FF"/>
        <bgColor indexed="64"/>
      </patternFill>
    </fill>
    <fill>
      <patternFill patternType="solid">
        <fgColor rgb="FF8BB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9"/>
      </top>
      <bottom/>
      <diagonal/>
    </border>
    <border>
      <left style="thin">
        <color indexed="55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9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55"/>
      </top>
      <bottom/>
      <diagonal/>
    </border>
    <border>
      <left style="thin">
        <color indexed="55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55"/>
      </top>
      <bottom style="thin">
        <color indexed="55"/>
      </bottom>
      <diagonal/>
    </border>
    <border>
      <left/>
      <right style="thin">
        <color indexed="9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9"/>
      </right>
      <top/>
      <bottom/>
      <diagonal/>
    </border>
    <border>
      <left style="thin">
        <color indexed="55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55"/>
      </bottom>
      <diagonal/>
    </border>
    <border>
      <left/>
      <right style="thin">
        <color indexed="9"/>
      </right>
      <top style="thin">
        <color indexed="55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55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55"/>
      </top>
      <bottom style="thin">
        <color indexed="9"/>
      </bottom>
      <diagonal/>
    </border>
    <border>
      <left style="thin">
        <color indexed="9"/>
      </left>
      <right/>
      <top style="thin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55"/>
      </bottom>
      <diagonal/>
    </border>
    <border>
      <left style="thin">
        <color indexed="9"/>
      </left>
      <right/>
      <top/>
      <bottom style="thin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5"/>
      </bottom>
      <diagonal/>
    </border>
    <border>
      <left style="thin">
        <color indexed="9"/>
      </left>
      <right/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55"/>
      </bottom>
      <diagonal/>
    </border>
    <border>
      <left style="thin">
        <color indexed="64"/>
      </left>
      <right/>
      <top style="thin">
        <color indexed="9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 style="thin">
        <color indexed="9"/>
      </bottom>
      <diagonal/>
    </border>
    <border>
      <left/>
      <right style="thin">
        <color indexed="55"/>
      </right>
      <top style="thin">
        <color indexed="9"/>
      </top>
      <bottom/>
      <diagonal/>
    </border>
    <border>
      <left/>
      <right style="thin">
        <color indexed="55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theme="0" tint="-0.34998626667073579"/>
      </right>
      <top style="thin">
        <color indexed="9"/>
      </top>
      <bottom style="thin">
        <color indexed="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55"/>
      </bottom>
      <diagonal/>
    </border>
    <border>
      <left/>
      <right/>
      <top style="thin">
        <color theme="0" tint="-0.24994659260841701"/>
      </top>
      <bottom style="thin">
        <color indexed="55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55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9" fontId="31" fillId="0" borderId="0" applyFont="0" applyFill="0" applyBorder="0" applyAlignment="0" applyProtection="0"/>
  </cellStyleXfs>
  <cellXfs count="790">
    <xf numFmtId="0" fontId="0" fillId="0" borderId="0" xfId="0"/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0" fillId="0" borderId="0" xfId="0" applyFill="1"/>
    <xf numFmtId="0" fontId="8" fillId="0" borderId="2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 wrapText="1"/>
    </xf>
    <xf numFmtId="0" fontId="0" fillId="0" borderId="0" xfId="0" applyBorder="1"/>
    <xf numFmtId="0" fontId="8" fillId="0" borderId="6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textRotation="90" wrapText="1"/>
    </xf>
    <xf numFmtId="0" fontId="18" fillId="0" borderId="0" xfId="0" applyFont="1" applyFill="1" applyBorder="1" applyAlignment="1">
      <alignment horizontal="left" vertical="center" wrapText="1" indent="3"/>
    </xf>
    <xf numFmtId="0" fontId="6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2" fontId="1" fillId="0" borderId="11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vertical="center" wrapText="1"/>
    </xf>
    <xf numFmtId="0" fontId="8" fillId="0" borderId="34" xfId="0" applyFont="1" applyFill="1" applyBorder="1" applyAlignment="1">
      <alignment vertical="center" wrapText="1"/>
    </xf>
    <xf numFmtId="0" fontId="8" fillId="0" borderId="35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vertical="center" wrapText="1"/>
    </xf>
    <xf numFmtId="0" fontId="3" fillId="0" borderId="17" xfId="0" applyFont="1" applyFill="1" applyBorder="1" applyAlignment="1">
      <alignment vertical="center" textRotation="90" wrapText="1"/>
    </xf>
    <xf numFmtId="0" fontId="3" fillId="0" borderId="34" xfId="0" applyFont="1" applyFill="1" applyBorder="1" applyAlignment="1">
      <alignment vertical="center" textRotation="90" wrapText="1"/>
    </xf>
    <xf numFmtId="0" fontId="3" fillId="0" borderId="39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vertical="center"/>
    </xf>
    <xf numFmtId="0" fontId="8" fillId="0" borderId="4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17" xfId="0" applyBorder="1"/>
    <xf numFmtId="0" fontId="2" fillId="0" borderId="0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 wrapText="1"/>
    </xf>
    <xf numFmtId="0" fontId="3" fillId="0" borderId="40" xfId="0" applyFont="1" applyFill="1" applyBorder="1" applyAlignment="1">
      <alignment horizontal="left" vertical="center" wrapText="1"/>
    </xf>
    <xf numFmtId="0" fontId="14" fillId="0" borderId="46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8" fillId="0" borderId="5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vertical="center" textRotation="90" wrapText="1"/>
    </xf>
    <xf numFmtId="0" fontId="8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vertical="center" textRotation="90" wrapText="1"/>
    </xf>
    <xf numFmtId="0" fontId="8" fillId="0" borderId="31" xfId="0" applyFont="1" applyFill="1" applyBorder="1" applyAlignment="1">
      <alignment vertical="center" wrapText="1"/>
    </xf>
    <xf numFmtId="0" fontId="3" fillId="0" borderId="54" xfId="0" applyFont="1" applyFill="1" applyBorder="1" applyAlignment="1">
      <alignment vertical="center" textRotation="90" wrapText="1"/>
    </xf>
    <xf numFmtId="0" fontId="8" fillId="0" borderId="49" xfId="0" applyFont="1" applyFill="1" applyBorder="1" applyAlignment="1">
      <alignment vertical="center" wrapText="1"/>
    </xf>
    <xf numFmtId="0" fontId="3" fillId="0" borderId="18" xfId="0" applyFont="1" applyFill="1" applyBorder="1" applyAlignment="1">
      <alignment vertical="center" wrapText="1"/>
    </xf>
    <xf numFmtId="2" fontId="6" fillId="3" borderId="4" xfId="0" applyNumberFormat="1" applyFont="1" applyFill="1" applyBorder="1" applyAlignment="1">
      <alignment vertical="center"/>
    </xf>
    <xf numFmtId="2" fontId="17" fillId="3" borderId="4" xfId="0" applyNumberFormat="1" applyFont="1" applyFill="1" applyBorder="1" applyAlignment="1">
      <alignment vertical="center"/>
    </xf>
    <xf numFmtId="0" fontId="8" fillId="0" borderId="24" xfId="0" applyFont="1" applyFill="1" applyBorder="1" applyAlignment="1">
      <alignment vertical="center" wrapText="1"/>
    </xf>
    <xf numFmtId="0" fontId="18" fillId="0" borderId="34" xfId="0" applyFont="1" applyFill="1" applyBorder="1" applyAlignment="1">
      <alignment horizontal="left" vertical="center" wrapText="1" indent="3"/>
    </xf>
    <xf numFmtId="0" fontId="18" fillId="0" borderId="3" xfId="0" applyFont="1" applyFill="1" applyBorder="1" applyAlignment="1">
      <alignment horizontal="left" vertical="center" wrapText="1" indent="3"/>
    </xf>
    <xf numFmtId="0" fontId="19" fillId="0" borderId="51" xfId="0" applyFont="1" applyFill="1" applyBorder="1" applyAlignment="1">
      <alignment vertical="center" wrapText="1"/>
    </xf>
    <xf numFmtId="0" fontId="19" fillId="0" borderId="34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8" fillId="0" borderId="58" xfId="0" applyFont="1" applyFill="1" applyBorder="1" applyAlignment="1">
      <alignment vertical="center" wrapText="1"/>
    </xf>
    <xf numFmtId="0" fontId="3" fillId="0" borderId="18" xfId="0" applyFont="1" applyFill="1" applyBorder="1" applyAlignment="1">
      <alignment horizontal="center" vertical="center" textRotation="90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vertical="center" textRotation="90" wrapText="1"/>
    </xf>
    <xf numFmtId="0" fontId="3" fillId="0" borderId="51" xfId="0" applyFont="1" applyFill="1" applyBorder="1" applyAlignment="1">
      <alignment vertical="center" textRotation="90" wrapText="1"/>
    </xf>
    <xf numFmtId="0" fontId="3" fillId="0" borderId="0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49" xfId="0" applyFont="1" applyFill="1" applyBorder="1" applyAlignment="1">
      <alignment vertical="center" wrapText="1"/>
    </xf>
    <xf numFmtId="0" fontId="3" fillId="0" borderId="51" xfId="0" applyFont="1" applyFill="1" applyBorder="1" applyAlignment="1">
      <alignment vertical="center" wrapText="1"/>
    </xf>
    <xf numFmtId="0" fontId="26" fillId="0" borderId="0" xfId="0" applyFont="1"/>
    <xf numFmtId="164" fontId="1" fillId="0" borderId="0" xfId="0" applyNumberFormat="1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9" fontId="27" fillId="0" borderId="0" xfId="0" quotePrefix="1" applyNumberFormat="1" applyFont="1" applyFill="1" applyAlignment="1">
      <alignment horizontal="center"/>
    </xf>
    <xf numFmtId="0" fontId="26" fillId="0" borderId="0" xfId="0" applyFont="1" applyFill="1"/>
    <xf numFmtId="0" fontId="3" fillId="3" borderId="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43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6" fillId="3" borderId="0" xfId="0" applyNumberFormat="1" applyFont="1" applyFill="1" applyBorder="1" applyAlignment="1">
      <alignment vertical="center"/>
    </xf>
    <xf numFmtId="2" fontId="6" fillId="0" borderId="18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vertical="center" wrapText="1"/>
    </xf>
    <xf numFmtId="0" fontId="8" fillId="0" borderId="45" xfId="0" applyFont="1" applyFill="1" applyBorder="1" applyAlignment="1">
      <alignment vertical="center" wrapText="1"/>
    </xf>
    <xf numFmtId="0" fontId="8" fillId="0" borderId="6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30" borderId="1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1" fontId="29" fillId="0" borderId="0" xfId="0" applyNumberFormat="1" applyFont="1" applyFill="1" applyBorder="1" applyAlignment="1">
      <alignment horizontal="center" vertical="center" wrapText="1"/>
    </xf>
    <xf numFmtId="1" fontId="29" fillId="0" borderId="1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1" fontId="1" fillId="0" borderId="9" xfId="1" applyNumberFormat="1" applyFont="1" applyFill="1" applyBorder="1" applyAlignment="1">
      <alignment horizontal="center" vertical="center" wrapText="1"/>
    </xf>
    <xf numFmtId="0" fontId="1" fillId="0" borderId="0" xfId="4" applyNumberFormat="1" applyFont="1" applyFill="1" applyBorder="1" applyAlignment="1">
      <alignment horizontal="center" vertical="center" wrapText="1"/>
    </xf>
    <xf numFmtId="1" fontId="1" fillId="0" borderId="8" xfId="1" applyNumberFormat="1" applyFont="1" applyFill="1" applyBorder="1" applyAlignment="1">
      <alignment horizontal="center" vertical="center" wrapText="1"/>
    </xf>
    <xf numFmtId="0" fontId="1" fillId="0" borderId="8" xfId="4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wrapText="1"/>
    </xf>
    <xf numFmtId="0" fontId="1" fillId="0" borderId="13" xfId="0" applyFont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1" fillId="0" borderId="0" xfId="2" applyFont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wrapText="1"/>
    </xf>
    <xf numFmtId="0" fontId="1" fillId="0" borderId="11" xfId="0" applyFont="1" applyBorder="1" applyAlignment="1">
      <alignment wrapText="1"/>
    </xf>
    <xf numFmtId="0" fontId="1" fillId="0" borderId="0" xfId="2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wrapText="1"/>
    </xf>
    <xf numFmtId="1" fontId="1" fillId="0" borderId="0" xfId="0" applyNumberFormat="1" applyFont="1" applyFill="1" applyBorder="1" applyAlignment="1">
      <alignment horizontal="center" vertical="center" wrapText="1"/>
    </xf>
    <xf numFmtId="1" fontId="1" fillId="0" borderId="1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center" wrapText="1"/>
    </xf>
    <xf numFmtId="1" fontId="1" fillId="0" borderId="0" xfId="0" applyNumberFormat="1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wrapText="1"/>
    </xf>
    <xf numFmtId="2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5" xfId="0" applyFont="1" applyBorder="1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wrapText="1"/>
    </xf>
    <xf numFmtId="0" fontId="1" fillId="0" borderId="9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7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27" fillId="15" borderId="1" xfId="0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 wrapText="1"/>
    </xf>
    <xf numFmtId="0" fontId="1" fillId="21" borderId="1" xfId="0" applyFont="1" applyFill="1" applyBorder="1" applyAlignment="1">
      <alignment horizontal="center" vertical="center" wrapText="1"/>
    </xf>
    <xf numFmtId="0" fontId="1" fillId="22" borderId="1" xfId="0" applyFont="1" applyFill="1" applyBorder="1" applyAlignment="1">
      <alignment horizontal="center" vertical="center" wrapText="1"/>
    </xf>
    <xf numFmtId="0" fontId="1" fillId="23" borderId="1" xfId="0" applyFont="1" applyFill="1" applyBorder="1" applyAlignment="1">
      <alignment horizontal="center" vertical="center" wrapText="1"/>
    </xf>
    <xf numFmtId="0" fontId="1" fillId="25" borderId="1" xfId="0" applyFont="1" applyFill="1" applyBorder="1" applyAlignment="1">
      <alignment horizontal="center" vertical="center" wrapText="1"/>
    </xf>
    <xf numFmtId="0" fontId="27" fillId="2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/>
    </xf>
    <xf numFmtId="0" fontId="1" fillId="29" borderId="1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/>
    </xf>
    <xf numFmtId="0" fontId="1" fillId="26" borderId="1" xfId="0" applyFont="1" applyFill="1" applyBorder="1" applyAlignment="1">
      <alignment horizontal="center" vertical="center" wrapText="1"/>
    </xf>
    <xf numFmtId="0" fontId="1" fillId="28" borderId="1" xfId="0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wrapText="1"/>
    </xf>
    <xf numFmtId="0" fontId="1" fillId="14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/>
    </xf>
    <xf numFmtId="1" fontId="29" fillId="0" borderId="0" xfId="0" applyNumberFormat="1" applyFont="1" applyFill="1" applyBorder="1" applyAlignment="1">
      <alignment vertical="center" wrapText="1"/>
    </xf>
    <xf numFmtId="1" fontId="1" fillId="0" borderId="13" xfId="0" applyNumberFormat="1" applyFont="1" applyFill="1" applyBorder="1" applyAlignment="1">
      <alignment horizontal="center" vertical="center" wrapText="1"/>
    </xf>
    <xf numFmtId="1" fontId="1" fillId="0" borderId="13" xfId="0" applyNumberFormat="1" applyFont="1" applyFill="1" applyBorder="1" applyAlignment="1">
      <alignment vertical="center" wrapText="1"/>
    </xf>
    <xf numFmtId="1" fontId="12" fillId="32" borderId="1" xfId="0" applyNumberFormat="1" applyFont="1" applyFill="1" applyBorder="1" applyAlignment="1">
      <alignment horizontal="center" vertical="center" wrapText="1"/>
    </xf>
    <xf numFmtId="1" fontId="1" fillId="32" borderId="1" xfId="0" applyNumberFormat="1" applyFont="1" applyFill="1" applyBorder="1" applyAlignment="1">
      <alignment horizontal="center" wrapText="1"/>
    </xf>
    <xf numFmtId="0" fontId="1" fillId="32" borderId="1" xfId="0" applyFont="1" applyFill="1" applyBorder="1" applyAlignment="1">
      <alignment horizontal="center" wrapText="1"/>
    </xf>
    <xf numFmtId="1" fontId="29" fillId="0" borderId="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/>
    </xf>
    <xf numFmtId="1" fontId="29" fillId="0" borderId="13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1" fontId="1" fillId="32" borderId="1" xfId="0" applyNumberFormat="1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1" fontId="29" fillId="0" borderId="13" xfId="0" applyNumberFormat="1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/>
    </xf>
    <xf numFmtId="1" fontId="29" fillId="0" borderId="11" xfId="0" applyNumberFormat="1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wrapText="1"/>
    </xf>
    <xf numFmtId="0" fontId="3" fillId="0" borderId="51" xfId="0" applyFont="1" applyFill="1" applyBorder="1" applyAlignment="1">
      <alignment horizontal="left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left" vertical="center"/>
    </xf>
    <xf numFmtId="3" fontId="1" fillId="0" borderId="5" xfId="0" applyNumberFormat="1" applyFont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29" fillId="0" borderId="13" xfId="0" applyNumberFormat="1" applyFont="1" applyFill="1" applyBorder="1" applyAlignment="1">
      <alignment horizontal="center" vertical="center"/>
    </xf>
    <xf numFmtId="1" fontId="1" fillId="0" borderId="5" xfId="0" applyNumberFormat="1" applyFont="1" applyFill="1" applyBorder="1" applyAlignment="1">
      <alignment horizontal="center" vertical="center"/>
    </xf>
    <xf numFmtId="1" fontId="29" fillId="0" borderId="13" xfId="0" applyNumberFormat="1" applyFont="1" applyFill="1" applyBorder="1" applyAlignment="1">
      <alignment vertical="center" wrapText="1"/>
    </xf>
    <xf numFmtId="0" fontId="1" fillId="32" borderId="2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31" borderId="2" xfId="0" applyFont="1" applyFill="1" applyBorder="1" applyAlignment="1">
      <alignment horizontal="left" vertical="center"/>
    </xf>
    <xf numFmtId="0" fontId="1" fillId="31" borderId="13" xfId="0" applyFont="1" applyFill="1" applyBorder="1" applyAlignment="1">
      <alignment wrapText="1"/>
    </xf>
    <xf numFmtId="0" fontId="1" fillId="31" borderId="5" xfId="0" applyFont="1" applyFill="1" applyBorder="1" applyAlignment="1">
      <alignment horizontal="center" wrapText="1"/>
    </xf>
    <xf numFmtId="0" fontId="1" fillId="31" borderId="13" xfId="0" applyFont="1" applyFill="1" applyBorder="1" applyAlignment="1">
      <alignment horizontal="center" wrapText="1"/>
    </xf>
    <xf numFmtId="167" fontId="1" fillId="0" borderId="1" xfId="0" applyNumberFormat="1" applyFont="1" applyFill="1" applyBorder="1" applyAlignment="1">
      <alignment horizontal="center" wrapText="1"/>
    </xf>
    <xf numFmtId="166" fontId="1" fillId="0" borderId="1" xfId="5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31" borderId="2" xfId="0" applyFont="1" applyFill="1" applyBorder="1" applyAlignment="1">
      <alignment vertical="center"/>
    </xf>
    <xf numFmtId="0" fontId="1" fillId="31" borderId="13" xfId="0" applyFont="1" applyFill="1" applyBorder="1" applyAlignment="1">
      <alignment vertical="center"/>
    </xf>
    <xf numFmtId="0" fontId="1" fillId="31" borderId="5" xfId="0" applyFont="1" applyFill="1" applyBorder="1" applyAlignment="1">
      <alignment wrapText="1"/>
    </xf>
    <xf numFmtId="9" fontId="1" fillId="0" borderId="1" xfId="5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 vertical="center" wrapText="1"/>
    </xf>
    <xf numFmtId="2" fontId="1" fillId="31" borderId="13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1" borderId="13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0" fontId="1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wrapText="1"/>
    </xf>
    <xf numFmtId="0" fontId="1" fillId="0" borderId="13" xfId="0" applyFont="1" applyFill="1" applyBorder="1" applyAlignment="1">
      <alignment horizontal="left" vertical="center"/>
    </xf>
    <xf numFmtId="0" fontId="29" fillId="0" borderId="13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9" fillId="31" borderId="13" xfId="0" applyFont="1" applyFill="1" applyBorder="1" applyAlignment="1">
      <alignment horizontal="center" vertical="center" wrapText="1"/>
    </xf>
    <xf numFmtId="0" fontId="9" fillId="31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9" fillId="31" borderId="5" xfId="0" applyFont="1" applyFill="1" applyBorder="1" applyAlignment="1">
      <alignment vertical="center" wrapText="1"/>
    </xf>
    <xf numFmtId="0" fontId="9" fillId="31" borderId="13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31" borderId="13" xfId="0" applyFont="1" applyFill="1" applyBorder="1" applyAlignment="1">
      <alignment vertical="center" wrapText="1"/>
    </xf>
    <xf numFmtId="0" fontId="1" fillId="31" borderId="5" xfId="0" applyFont="1" applyFill="1" applyBorder="1" applyAlignment="1">
      <alignment vertical="center" wrapText="1"/>
    </xf>
    <xf numFmtId="1" fontId="25" fillId="0" borderId="0" xfId="0" applyNumberFormat="1" applyFont="1" applyFill="1" applyBorder="1" applyAlignment="1"/>
    <xf numFmtId="1" fontId="25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Border="1"/>
    <xf numFmtId="0" fontId="1" fillId="6" borderId="59" xfId="0" applyFont="1" applyFill="1" applyBorder="1" applyAlignment="1">
      <alignment horizontal="center" vertical="center"/>
    </xf>
    <xf numFmtId="0" fontId="1" fillId="5" borderId="59" xfId="0" applyFont="1" applyFill="1" applyBorder="1" applyAlignment="1">
      <alignment horizontal="center" vertical="center"/>
    </xf>
    <xf numFmtId="0" fontId="1" fillId="30" borderId="14" xfId="0" applyFont="1" applyFill="1" applyBorder="1" applyAlignment="1">
      <alignment horizontal="center" vertical="center"/>
    </xf>
    <xf numFmtId="1" fontId="1" fillId="31" borderId="13" xfId="0" applyNumberFormat="1" applyFont="1" applyFill="1" applyBorder="1"/>
    <xf numFmtId="9" fontId="1" fillId="0" borderId="1" xfId="5" applyFont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vertical="center" wrapText="1"/>
    </xf>
    <xf numFmtId="2" fontId="1" fillId="0" borderId="0" xfId="0" applyNumberFormat="1" applyFont="1" applyFill="1" applyBorder="1" applyAlignment="1">
      <alignment horizontal="center" wrapText="1"/>
    </xf>
    <xf numFmtId="166" fontId="1" fillId="0" borderId="1" xfId="5" applyNumberFormat="1" applyFont="1" applyBorder="1" applyAlignment="1">
      <alignment horizontal="center" wrapText="1"/>
    </xf>
    <xf numFmtId="0" fontId="1" fillId="0" borderId="5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wrapText="1"/>
    </xf>
    <xf numFmtId="2" fontId="1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2" fillId="0" borderId="59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 wrapText="1"/>
    </xf>
    <xf numFmtId="0" fontId="1" fillId="31" borderId="5" xfId="0" applyFont="1" applyFill="1" applyBorder="1" applyAlignment="1">
      <alignment vertical="center"/>
    </xf>
    <xf numFmtId="0" fontId="6" fillId="0" borderId="9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32" borderId="42" xfId="0" applyFont="1" applyFill="1" applyBorder="1" applyAlignment="1">
      <alignment horizontal="center" vertical="center" wrapText="1"/>
    </xf>
    <xf numFmtId="0" fontId="3" fillId="32" borderId="3" xfId="0" applyFont="1" applyFill="1" applyBorder="1" applyAlignment="1">
      <alignment horizontal="center"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9" fontId="1" fillId="0" borderId="1" xfId="5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3" fillId="32" borderId="0" xfId="0" applyFont="1" applyFill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5" borderId="1" xfId="0" applyFont="1" applyFill="1" applyBorder="1" applyAlignment="1">
      <alignment horizontal="center" vertical="center" wrapText="1"/>
    </xf>
    <xf numFmtId="0" fontId="1" fillId="36" borderId="1" xfId="0" applyFont="1" applyFill="1" applyBorder="1" applyAlignment="1">
      <alignment horizontal="center" vertical="center" wrapText="1"/>
    </xf>
    <xf numFmtId="0" fontId="27" fillId="37" borderId="1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 wrapText="1"/>
    </xf>
    <xf numFmtId="0" fontId="8" fillId="3" borderId="10" xfId="0" applyFont="1" applyFill="1" applyBorder="1" applyAlignment="1">
      <alignment vertical="center" wrapText="1"/>
    </xf>
    <xf numFmtId="0" fontId="8" fillId="2" borderId="14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vertical="center" wrapText="1"/>
    </xf>
    <xf numFmtId="0" fontId="8" fillId="0" borderId="14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0" fillId="0" borderId="10" xfId="0" applyBorder="1" applyAlignment="1"/>
    <xf numFmtId="0" fontId="29" fillId="0" borderId="9" xfId="0" applyFont="1" applyFill="1" applyBorder="1" applyAlignment="1">
      <alignment horizontal="center" wrapText="1"/>
    </xf>
    <xf numFmtId="2" fontId="1" fillId="0" borderId="1" xfId="0" applyNumberFormat="1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horizontal="center" vertical="center" wrapText="1"/>
    </xf>
    <xf numFmtId="9" fontId="1" fillId="0" borderId="0" xfId="5" applyNumberFormat="1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0" fontId="1" fillId="0" borderId="1" xfId="5" applyNumberFormat="1" applyFont="1" applyBorder="1" applyAlignment="1">
      <alignment horizontal="center" wrapText="1"/>
    </xf>
    <xf numFmtId="0" fontId="1" fillId="0" borderId="59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1" fontId="1" fillId="0" borderId="59" xfId="0" applyNumberFormat="1" applyFont="1" applyFill="1" applyBorder="1" applyAlignment="1">
      <alignment horizontal="center" vertical="center" wrapText="1"/>
    </xf>
    <xf numFmtId="1" fontId="1" fillId="0" borderId="15" xfId="0" applyNumberFormat="1" applyFont="1" applyFill="1" applyBorder="1" applyAlignment="1">
      <alignment horizontal="center" vertical="center" wrapText="1"/>
    </xf>
    <xf numFmtId="0" fontId="1" fillId="0" borderId="59" xfId="0" applyFont="1" applyBorder="1" applyAlignment="1">
      <alignment horizontal="center" wrapText="1"/>
    </xf>
    <xf numFmtId="1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wrapText="1"/>
    </xf>
    <xf numFmtId="166" fontId="0" fillId="0" borderId="1" xfId="5" applyNumberFormat="1" applyFont="1" applyBorder="1" applyAlignment="1">
      <alignment horizontal="center"/>
    </xf>
    <xf numFmtId="0" fontId="27" fillId="40" borderId="1" xfId="0" applyFont="1" applyFill="1" applyBorder="1" applyAlignment="1">
      <alignment horizontal="center" vertical="center" wrapText="1"/>
    </xf>
    <xf numFmtId="0" fontId="1" fillId="41" borderId="14" xfId="0" applyFont="1" applyFill="1" applyBorder="1" applyAlignment="1">
      <alignment horizontal="center" vertical="center" wrapText="1"/>
    </xf>
    <xf numFmtId="0" fontId="1" fillId="41" borderId="10" xfId="0" applyFont="1" applyFill="1" applyBorder="1" applyAlignment="1">
      <alignment horizontal="center" vertical="center" wrapText="1"/>
    </xf>
    <xf numFmtId="0" fontId="29" fillId="0" borderId="67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7" fillId="37" borderId="59" xfId="0" applyFont="1" applyFill="1" applyBorder="1" applyAlignment="1">
      <alignment horizontal="center" vertical="center" wrapText="1"/>
    </xf>
    <xf numFmtId="0" fontId="27" fillId="37" borderId="15" xfId="0" applyFont="1" applyFill="1" applyBorder="1" applyAlignment="1">
      <alignment horizontal="center" vertical="center" wrapText="1"/>
    </xf>
    <xf numFmtId="165" fontId="1" fillId="0" borderId="15" xfId="0" applyNumberFormat="1" applyFont="1" applyFill="1" applyBorder="1" applyAlignment="1">
      <alignment horizontal="center" vertical="center" wrapText="1"/>
    </xf>
    <xf numFmtId="0" fontId="1" fillId="38" borderId="15" xfId="0" applyFont="1" applyFill="1" applyBorder="1" applyAlignment="1">
      <alignment horizontal="center" vertical="center" wrapText="1"/>
    </xf>
    <xf numFmtId="0" fontId="1" fillId="39" borderId="15" xfId="0" applyFont="1" applyFill="1" applyBorder="1" applyAlignment="1">
      <alignment horizontal="center" vertical="center" wrapText="1"/>
    </xf>
    <xf numFmtId="0" fontId="1" fillId="39" borderId="59" xfId="0" applyFont="1" applyFill="1" applyBorder="1" applyAlignment="1">
      <alignment horizontal="center" vertical="center" wrapText="1"/>
    </xf>
    <xf numFmtId="0" fontId="1" fillId="38" borderId="59" xfId="0" applyFont="1" applyFill="1" applyBorder="1" applyAlignment="1">
      <alignment horizontal="center" vertical="center" wrapText="1"/>
    </xf>
    <xf numFmtId="9" fontId="1" fillId="0" borderId="15" xfId="5" applyFont="1" applyFill="1" applyBorder="1" applyAlignment="1">
      <alignment horizontal="center" vertical="center" wrapText="1"/>
    </xf>
    <xf numFmtId="0" fontId="1" fillId="42" borderId="1" xfId="0" applyFont="1" applyFill="1" applyBorder="1" applyAlignment="1">
      <alignment horizontal="center" vertical="center" wrapText="1"/>
    </xf>
    <xf numFmtId="0" fontId="1" fillId="43" borderId="1" xfId="0" applyFont="1" applyFill="1" applyBorder="1" applyAlignment="1">
      <alignment horizontal="center" vertical="center" wrapText="1"/>
    </xf>
    <xf numFmtId="0" fontId="1" fillId="44" borderId="1" xfId="0" applyFont="1" applyFill="1" applyBorder="1" applyAlignment="1">
      <alignment horizontal="center" vertical="center" wrapText="1"/>
    </xf>
    <xf numFmtId="0" fontId="0" fillId="45" borderId="14" xfId="0" applyFill="1" applyBorder="1"/>
    <xf numFmtId="0" fontId="1" fillId="45" borderId="10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wrapText="1"/>
    </xf>
    <xf numFmtId="0" fontId="29" fillId="0" borderId="59" xfId="0" applyFont="1" applyBorder="1" applyAlignment="1">
      <alignment horizontal="center"/>
    </xf>
    <xf numFmtId="1" fontId="1" fillId="0" borderId="15" xfId="0" applyNumberFormat="1" applyFont="1" applyBorder="1" applyAlignment="1">
      <alignment horizontal="center" vertical="center" wrapText="1"/>
    </xf>
    <xf numFmtId="0" fontId="0" fillId="46" borderId="8" xfId="0" applyFill="1" applyBorder="1"/>
    <xf numFmtId="0" fontId="1" fillId="46" borderId="11" xfId="0" applyFont="1" applyFill="1" applyBorder="1" applyAlignment="1">
      <alignment horizontal="center" vertical="center" wrapText="1"/>
    </xf>
    <xf numFmtId="0" fontId="27" fillId="40" borderId="59" xfId="0" applyFont="1" applyFill="1" applyBorder="1" applyAlignment="1">
      <alignment horizontal="center" vertical="center" wrapText="1"/>
    </xf>
    <xf numFmtId="0" fontId="27" fillId="40" borderId="15" xfId="0" applyFont="1" applyFill="1" applyBorder="1" applyAlignment="1">
      <alignment horizontal="center" vertical="center" wrapText="1"/>
    </xf>
    <xf numFmtId="0" fontId="0" fillId="47" borderId="8" xfId="0" applyFill="1" applyBorder="1"/>
    <xf numFmtId="0" fontId="1" fillId="47" borderId="11" xfId="0" applyFont="1" applyFill="1" applyBorder="1" applyAlignment="1">
      <alignment horizontal="center" vertical="center" wrapText="1"/>
    </xf>
    <xf numFmtId="0" fontId="0" fillId="48" borderId="8" xfId="0" applyFill="1" applyBorder="1"/>
    <xf numFmtId="0" fontId="1" fillId="48" borderId="11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textRotation="90" wrapText="1"/>
    </xf>
    <xf numFmtId="0" fontId="3" fillId="0" borderId="34" xfId="0" applyFont="1" applyFill="1" applyBorder="1" applyAlignment="1">
      <alignment horizontal="center" vertical="center" textRotation="90" wrapText="1"/>
    </xf>
    <xf numFmtId="0" fontId="3" fillId="0" borderId="17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textRotation="90" wrapText="1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39" borderId="1" xfId="0" applyFont="1" applyFill="1" applyBorder="1" applyAlignment="1">
      <alignment horizontal="center" vertical="center" wrapText="1"/>
    </xf>
    <xf numFmtId="0" fontId="27" fillId="49" borderId="5" xfId="0" applyFont="1" applyFill="1" applyBorder="1" applyAlignment="1">
      <alignment horizontal="center" vertical="center" wrapText="1"/>
    </xf>
    <xf numFmtId="0" fontId="1" fillId="38" borderId="2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horizontal="left"/>
    </xf>
    <xf numFmtId="0" fontId="2" fillId="3" borderId="0" xfId="0" applyFont="1" applyFill="1" applyBorder="1" applyAlignment="1">
      <alignment vertical="center" textRotation="90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vertical="center" textRotation="90" wrapText="1"/>
    </xf>
    <xf numFmtId="2" fontId="1" fillId="0" borderId="48" xfId="0" applyNumberFormat="1" applyFont="1" applyFill="1" applyBorder="1" applyAlignment="1">
      <alignment vertical="center"/>
    </xf>
    <xf numFmtId="0" fontId="11" fillId="0" borderId="44" xfId="0" applyFont="1" applyFill="1" applyBorder="1" applyAlignment="1">
      <alignment vertical="top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vertical="center" wrapText="1"/>
    </xf>
    <xf numFmtId="0" fontId="2" fillId="0" borderId="50" xfId="0" applyFont="1" applyFill="1" applyBorder="1" applyAlignment="1">
      <alignment vertical="center" textRotation="90" wrapText="1"/>
    </xf>
    <xf numFmtId="0" fontId="2" fillId="0" borderId="17" xfId="0" applyFont="1" applyFill="1" applyBorder="1" applyAlignment="1">
      <alignment vertical="center" textRotation="90" wrapText="1"/>
    </xf>
    <xf numFmtId="0" fontId="2" fillId="0" borderId="18" xfId="0" applyFont="1" applyFill="1" applyBorder="1" applyAlignment="1">
      <alignment vertical="center" wrapText="1"/>
    </xf>
    <xf numFmtId="2" fontId="1" fillId="3" borderId="44" xfId="0" applyNumberFormat="1" applyFont="1" applyFill="1" applyBorder="1" applyAlignment="1">
      <alignment vertical="center"/>
    </xf>
    <xf numFmtId="0" fontId="1" fillId="0" borderId="0" xfId="0" applyFont="1" applyFill="1"/>
    <xf numFmtId="0" fontId="3" fillId="32" borderId="0" xfId="0" applyFont="1" applyFill="1" applyBorder="1" applyAlignment="1">
      <alignment horizontal="center" vertical="center" wrapText="1"/>
    </xf>
    <xf numFmtId="0" fontId="6" fillId="0" borderId="0" xfId="0" quotePrefix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 vertical="center" textRotation="90" wrapText="1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textRotation="90" wrapText="1"/>
    </xf>
    <xf numFmtId="0" fontId="3" fillId="0" borderId="49" xfId="0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top" wrapText="1"/>
    </xf>
    <xf numFmtId="2" fontId="1" fillId="3" borderId="0" xfId="0" applyNumberFormat="1" applyFont="1" applyFill="1" applyBorder="1" applyAlignment="1">
      <alignment vertical="center"/>
    </xf>
    <xf numFmtId="0" fontId="0" fillId="0" borderId="11" xfId="0" applyBorder="1"/>
    <xf numFmtId="0" fontId="3" fillId="0" borderId="0" xfId="0" applyFont="1" applyFill="1" applyBorder="1" applyAlignment="1">
      <alignment horizontal="center" vertical="center" textRotation="90" wrapText="1"/>
    </xf>
    <xf numFmtId="0" fontId="3" fillId="0" borderId="17" xfId="0" applyFont="1" applyFill="1" applyBorder="1" applyAlignment="1">
      <alignment horizontal="center" vertical="center" textRotation="90" wrapText="1"/>
    </xf>
    <xf numFmtId="0" fontId="14" fillId="0" borderId="0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2" fillId="2" borderId="5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6" fillId="32" borderId="18" xfId="0" applyFont="1" applyFill="1" applyBorder="1" applyAlignment="1">
      <alignment horizontal="center" vertical="center" wrapText="1"/>
    </xf>
    <xf numFmtId="0" fontId="3" fillId="50" borderId="1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vertical="top" wrapText="1"/>
    </xf>
    <xf numFmtId="0" fontId="11" fillId="0" borderId="42" xfId="0" applyFont="1" applyFill="1" applyBorder="1" applyAlignment="1">
      <alignment vertic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42" fillId="0" borderId="0" xfId="0" applyFont="1" applyAlignment="1">
      <alignment wrapText="1"/>
    </xf>
    <xf numFmtId="0" fontId="42" fillId="0" borderId="0" xfId="0" applyFont="1" applyFill="1" applyAlignment="1">
      <alignment wrapText="1"/>
    </xf>
    <xf numFmtId="0" fontId="0" fillId="0" borderId="1" xfId="0" applyBorder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165" fontId="44" fillId="0" borderId="1" xfId="0" applyNumberFormat="1" applyFont="1" applyFill="1" applyBorder="1" applyAlignment="1">
      <alignment horizontal="center" vertical="center" wrapText="1"/>
    </xf>
    <xf numFmtId="9" fontId="44" fillId="0" borderId="1" xfId="5" applyFont="1" applyFill="1" applyBorder="1" applyAlignment="1">
      <alignment horizontal="center" vertical="center" wrapText="1"/>
    </xf>
    <xf numFmtId="9" fontId="44" fillId="0" borderId="1" xfId="5" applyFont="1" applyFill="1" applyBorder="1" applyAlignment="1">
      <alignment horizontal="center" wrapText="1"/>
    </xf>
    <xf numFmtId="167" fontId="44" fillId="8" borderId="1" xfId="0" applyNumberFormat="1" applyFont="1" applyFill="1" applyBorder="1" applyAlignment="1">
      <alignment horizontal="center" vertical="center" wrapText="1"/>
    </xf>
    <xf numFmtId="165" fontId="44" fillId="0" borderId="1" xfId="0" applyNumberFormat="1" applyFont="1" applyFill="1" applyBorder="1" applyAlignment="1">
      <alignment horizontal="center" wrapText="1"/>
    </xf>
    <xf numFmtId="0" fontId="1" fillId="0" borderId="0" xfId="0" quotePrefix="1" applyFont="1" applyAlignment="1">
      <alignment wrapText="1"/>
    </xf>
    <xf numFmtId="0" fontId="3" fillId="0" borderId="1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168" fontId="27" fillId="0" borderId="0" xfId="0" applyNumberFormat="1" applyFont="1" applyAlignment="1">
      <alignment wrapText="1"/>
    </xf>
    <xf numFmtId="166" fontId="1" fillId="0" borderId="15" xfId="5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3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 wrapText="1"/>
    </xf>
    <xf numFmtId="0" fontId="1" fillId="0" borderId="14" xfId="0" applyFont="1" applyBorder="1" applyAlignment="1">
      <alignment horizontal="center" wrapText="1"/>
    </xf>
    <xf numFmtId="0" fontId="29" fillId="0" borderId="9" xfId="0" applyFont="1" applyBorder="1" applyAlignment="1">
      <alignment horizontal="left" vertical="center" wrapText="1"/>
    </xf>
    <xf numFmtId="0" fontId="29" fillId="0" borderId="14" xfId="0" applyFont="1" applyFill="1" applyBorder="1" applyAlignment="1">
      <alignment horizontal="left" vertical="center"/>
    </xf>
    <xf numFmtId="0" fontId="1" fillId="0" borderId="82" xfId="0" applyFont="1" applyBorder="1" applyAlignment="1">
      <alignment wrapText="1"/>
    </xf>
    <xf numFmtId="1" fontId="1" fillId="0" borderId="10" xfId="1" applyNumberFormat="1" applyFont="1" applyFill="1" applyBorder="1" applyAlignment="1">
      <alignment horizontal="center" vertical="center" wrapText="1"/>
    </xf>
    <xf numFmtId="164" fontId="1" fillId="0" borderId="9" xfId="0" applyNumberFormat="1" applyFont="1" applyFill="1" applyBorder="1" applyAlignment="1">
      <alignment horizontal="center" wrapText="1"/>
    </xf>
    <xf numFmtId="0" fontId="29" fillId="0" borderId="14" xfId="0" applyFont="1" applyFill="1" applyBorder="1" applyAlignment="1">
      <alignment horizontal="left" vertical="center" wrapText="1"/>
    </xf>
    <xf numFmtId="1" fontId="1" fillId="0" borderId="9" xfId="0" applyNumberFormat="1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left"/>
    </xf>
    <xf numFmtId="0" fontId="1" fillId="0" borderId="9" xfId="0" applyFont="1" applyBorder="1" applyAlignment="1">
      <alignment horizontal="left"/>
    </xf>
    <xf numFmtId="0" fontId="37" fillId="0" borderId="9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" fillId="0" borderId="14" xfId="0" applyFont="1" applyFill="1" applyBorder="1" applyAlignment="1">
      <alignment vertical="center"/>
    </xf>
    <xf numFmtId="0" fontId="1" fillId="0" borderId="9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0" borderId="14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vertical="center"/>
    </xf>
    <xf numFmtId="1" fontId="29" fillId="0" borderId="9" xfId="0" applyNumberFormat="1" applyFont="1" applyFill="1" applyBorder="1" applyAlignment="1">
      <alignment horizontal="left" vertical="center"/>
    </xf>
    <xf numFmtId="0" fontId="1" fillId="0" borderId="9" xfId="0" applyFont="1" applyFill="1" applyBorder="1" applyAlignment="1">
      <alignment vertical="center"/>
    </xf>
    <xf numFmtId="0" fontId="1" fillId="0" borderId="10" xfId="0" applyFont="1" applyFill="1" applyBorder="1" applyAlignment="1">
      <alignment wrapText="1"/>
    </xf>
    <xf numFmtId="0" fontId="9" fillId="0" borderId="14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wrapText="1"/>
    </xf>
    <xf numFmtId="0" fontId="0" fillId="0" borderId="9" xfId="0" applyBorder="1"/>
    <xf numFmtId="0" fontId="29" fillId="0" borderId="9" xfId="0" applyFont="1" applyBorder="1"/>
    <xf numFmtId="0" fontId="29" fillId="0" borderId="9" xfId="0" applyFont="1" applyBorder="1" applyAlignment="1">
      <alignment vertical="top"/>
    </xf>
    <xf numFmtId="0" fontId="29" fillId="0" borderId="10" xfId="0" applyFont="1" applyBorder="1" applyAlignment="1">
      <alignment vertical="top"/>
    </xf>
    <xf numFmtId="1" fontId="29" fillId="0" borderId="14" xfId="0" applyNumberFormat="1" applyFont="1" applyFill="1" applyBorder="1" applyAlignment="1">
      <alignment horizontal="left" vertical="center"/>
    </xf>
    <xf numFmtId="1" fontId="1" fillId="0" borderId="9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wrapText="1"/>
    </xf>
    <xf numFmtId="0" fontId="45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6" fillId="8" borderId="1" xfId="0" applyFont="1" applyFill="1" applyBorder="1" applyAlignment="1">
      <alignment horizontal="center" vertical="center"/>
    </xf>
    <xf numFmtId="2" fontId="1" fillId="0" borderId="15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33" borderId="1" xfId="0" applyFont="1" applyFill="1" applyBorder="1" applyAlignment="1">
      <alignment horizontal="center" vertical="center"/>
    </xf>
    <xf numFmtId="3" fontId="1" fillId="0" borderId="5" xfId="0" applyNumberFormat="1" applyFont="1" applyFill="1" applyBorder="1" applyAlignment="1">
      <alignment horizontal="center" vertical="center" wrapText="1"/>
    </xf>
    <xf numFmtId="2" fontId="41" fillId="51" borderId="0" xfId="0" applyNumberFormat="1" applyFont="1" applyFill="1" applyBorder="1" applyAlignment="1">
      <alignment horizontal="center" vertical="center" wrapText="1"/>
    </xf>
    <xf numFmtId="2" fontId="3" fillId="51" borderId="0" xfId="0" applyNumberFormat="1" applyFont="1" applyFill="1" applyBorder="1" applyAlignment="1">
      <alignment horizontal="center" vertical="center"/>
    </xf>
    <xf numFmtId="2" fontId="3" fillId="51" borderId="0" xfId="0" applyNumberFormat="1" applyFont="1" applyFill="1" applyBorder="1" applyAlignment="1">
      <alignment horizontal="left" vertical="center" wrapText="1" indent="3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1" fontId="1" fillId="0" borderId="10" xfId="0" applyNumberFormat="1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0" borderId="5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31" borderId="2" xfId="0" applyFont="1" applyFill="1" applyBorder="1" applyAlignment="1">
      <alignment horizontal="left" vertical="center"/>
    </xf>
    <xf numFmtId="0" fontId="1" fillId="31" borderId="13" xfId="0" applyFont="1" applyFill="1" applyBorder="1" applyAlignment="1">
      <alignment horizontal="left" vertical="center"/>
    </xf>
    <xf numFmtId="0" fontId="1" fillId="31" borderId="5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30" borderId="2" xfId="0" applyFont="1" applyFill="1" applyBorder="1" applyAlignment="1">
      <alignment horizontal="center"/>
    </xf>
    <xf numFmtId="0" fontId="1" fillId="30" borderId="5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vertical="center"/>
    </xf>
    <xf numFmtId="0" fontId="1" fillId="0" borderId="5" xfId="0" applyFont="1" applyBorder="1"/>
    <xf numFmtId="0" fontId="1" fillId="5" borderId="2" xfId="0" applyFont="1" applyFill="1" applyBorder="1" applyAlignment="1">
      <alignment horizontal="center" vertical="center"/>
    </xf>
    <xf numFmtId="0" fontId="1" fillId="30" borderId="2" xfId="0" applyFont="1" applyFill="1" applyBorder="1" applyAlignment="1">
      <alignment horizontal="center" vertical="center"/>
    </xf>
    <xf numFmtId="0" fontId="1" fillId="3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top" wrapText="1"/>
    </xf>
    <xf numFmtId="0" fontId="1" fillId="0" borderId="44" xfId="0" applyFont="1" applyFill="1" applyBorder="1" applyAlignment="1">
      <alignment horizontal="left" vertical="top" wrapText="1"/>
    </xf>
    <xf numFmtId="0" fontId="1" fillId="0" borderId="45" xfId="0" applyFont="1" applyFill="1" applyBorder="1" applyAlignment="1">
      <alignment horizontal="left" vertical="top" wrapText="1"/>
    </xf>
    <xf numFmtId="0" fontId="1" fillId="0" borderId="72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textRotation="90" wrapText="1"/>
    </xf>
    <xf numFmtId="0" fontId="6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textRotation="90" wrapText="1"/>
    </xf>
    <xf numFmtId="0" fontId="6" fillId="32" borderId="6" xfId="0" applyFont="1" applyFill="1" applyBorder="1" applyAlignment="1">
      <alignment horizontal="center" vertical="center"/>
    </xf>
    <xf numFmtId="0" fontId="6" fillId="32" borderId="18" xfId="0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79" xfId="0" applyFont="1" applyFill="1" applyBorder="1" applyAlignment="1">
      <alignment horizontal="left" vertical="top" wrapText="1"/>
    </xf>
    <xf numFmtId="0" fontId="1" fillId="0" borderId="69" xfId="0" applyFont="1" applyFill="1" applyBorder="1" applyAlignment="1">
      <alignment horizontal="left" vertical="top" wrapText="1"/>
    </xf>
    <xf numFmtId="0" fontId="1" fillId="0" borderId="77" xfId="0" applyFont="1" applyFill="1" applyBorder="1" applyAlignment="1">
      <alignment horizontal="left" vertical="top" wrapText="1"/>
    </xf>
    <xf numFmtId="0" fontId="1" fillId="0" borderId="70" xfId="0" applyFont="1" applyFill="1" applyBorder="1" applyAlignment="1">
      <alignment horizontal="left" vertical="top" wrapText="1"/>
    </xf>
    <xf numFmtId="0" fontId="1" fillId="0" borderId="2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6" fillId="0" borderId="17" xfId="0" applyFont="1" applyFill="1" applyBorder="1" applyAlignment="1">
      <alignment horizontal="left" wrapText="1"/>
    </xf>
    <xf numFmtId="0" fontId="6" fillId="0" borderId="0" xfId="0" quotePrefix="1" applyFont="1" applyFill="1" applyBorder="1" applyAlignment="1">
      <alignment horizontal="left" wrapText="1"/>
    </xf>
    <xf numFmtId="0" fontId="6" fillId="0" borderId="45" xfId="0" quotePrefix="1" applyFont="1" applyFill="1" applyBorder="1" applyAlignment="1">
      <alignment horizontal="left" wrapText="1"/>
    </xf>
    <xf numFmtId="0" fontId="6" fillId="0" borderId="6" xfId="0" applyFont="1" applyFill="1" applyBorder="1" applyAlignment="1">
      <alignment horizontal="left" wrapText="1"/>
    </xf>
    <xf numFmtId="0" fontId="6" fillId="0" borderId="18" xfId="0" quotePrefix="1" applyFont="1" applyFill="1" applyBorder="1" applyAlignment="1">
      <alignment horizontal="left" wrapText="1"/>
    </xf>
    <xf numFmtId="0" fontId="6" fillId="0" borderId="64" xfId="0" quotePrefix="1" applyFont="1" applyFill="1" applyBorder="1" applyAlignment="1">
      <alignment horizontal="left" wrapText="1"/>
    </xf>
    <xf numFmtId="0" fontId="3" fillId="0" borderId="18" xfId="0" applyFont="1" applyFill="1" applyBorder="1" applyAlignment="1">
      <alignment horizontal="center" vertical="center" textRotation="90" wrapText="1"/>
    </xf>
    <xf numFmtId="0" fontId="3" fillId="0" borderId="36" xfId="0" applyFont="1" applyFill="1" applyBorder="1" applyAlignment="1">
      <alignment horizontal="center" vertical="center" textRotation="90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top" wrapText="1"/>
    </xf>
    <xf numFmtId="0" fontId="1" fillId="0" borderId="72" xfId="0" applyFont="1" applyFill="1" applyBorder="1" applyAlignment="1">
      <alignment horizontal="center" vertical="top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3" fillId="32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" fillId="0" borderId="71" xfId="0" applyFont="1" applyFill="1" applyBorder="1" applyAlignment="1">
      <alignment horizontal="left" vertical="top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textRotation="90" wrapText="1"/>
    </xf>
    <xf numFmtId="0" fontId="45" fillId="3" borderId="20" xfId="0" applyFont="1" applyFill="1" applyBorder="1" applyAlignment="1">
      <alignment horizontal="center" vertical="center" wrapText="1"/>
    </xf>
    <xf numFmtId="0" fontId="45" fillId="3" borderId="28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textRotation="90" wrapText="1"/>
    </xf>
    <xf numFmtId="0" fontId="1" fillId="0" borderId="68" xfId="0" applyFont="1" applyFill="1" applyBorder="1" applyAlignment="1">
      <alignment horizontal="left" vertical="top" wrapText="1"/>
    </xf>
    <xf numFmtId="0" fontId="3" fillId="32" borderId="51" xfId="0" applyFont="1" applyFill="1" applyBorder="1" applyAlignment="1">
      <alignment horizontal="center" vertical="center" wrapText="1"/>
    </xf>
    <xf numFmtId="2" fontId="1" fillId="3" borderId="22" xfId="0" applyNumberFormat="1" applyFont="1" applyFill="1" applyBorder="1" applyAlignment="1">
      <alignment horizontal="left" vertical="top" wrapText="1"/>
    </xf>
    <xf numFmtId="2" fontId="1" fillId="3" borderId="44" xfId="0" applyNumberFormat="1" applyFont="1" applyFill="1" applyBorder="1" applyAlignment="1">
      <alignment horizontal="left" vertical="top"/>
    </xf>
    <xf numFmtId="2" fontId="1" fillId="3" borderId="26" xfId="0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10" fillId="8" borderId="51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textRotation="90" wrapText="1"/>
    </xf>
    <xf numFmtId="0" fontId="8" fillId="0" borderId="49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 wrapText="1"/>
    </xf>
    <xf numFmtId="0" fontId="28" fillId="3" borderId="45" xfId="0" applyFont="1" applyFill="1" applyBorder="1" applyAlignment="1">
      <alignment horizontal="center" vertical="center" wrapText="1"/>
    </xf>
    <xf numFmtId="0" fontId="28" fillId="3" borderId="51" xfId="0" applyFont="1" applyFill="1" applyBorder="1" applyAlignment="1">
      <alignment horizontal="center" vertical="center" wrapText="1"/>
    </xf>
    <xf numFmtId="0" fontId="28" fillId="3" borderId="6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textRotation="90" wrapText="1"/>
    </xf>
    <xf numFmtId="0" fontId="6" fillId="32" borderId="61" xfId="0" applyFont="1" applyFill="1" applyBorder="1" applyAlignment="1">
      <alignment horizontal="center" vertical="center"/>
    </xf>
    <xf numFmtId="2" fontId="1" fillId="0" borderId="22" xfId="0" applyNumberFormat="1" applyFont="1" applyFill="1" applyBorder="1" applyAlignment="1">
      <alignment horizontal="left" vertical="top" wrapText="1"/>
    </xf>
    <xf numFmtId="2" fontId="1" fillId="0" borderId="44" xfId="0" applyNumberFormat="1" applyFont="1" applyFill="1" applyBorder="1" applyAlignment="1">
      <alignment horizontal="left" vertical="top" wrapText="1"/>
    </xf>
    <xf numFmtId="2" fontId="1" fillId="0" borderId="26" xfId="0" applyNumberFormat="1" applyFont="1" applyFill="1" applyBorder="1" applyAlignment="1">
      <alignment horizontal="left" vertical="top" wrapText="1"/>
    </xf>
    <xf numFmtId="0" fontId="3" fillId="0" borderId="73" xfId="0" applyFont="1" applyFill="1" applyBorder="1" applyAlignment="1">
      <alignment horizontal="center" vertical="center" textRotation="90" wrapText="1"/>
    </xf>
    <xf numFmtId="0" fontId="6" fillId="32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/>
    </xf>
    <xf numFmtId="2" fontId="3" fillId="0" borderId="18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textRotation="90" wrapText="1"/>
    </xf>
    <xf numFmtId="0" fontId="3" fillId="0" borderId="49" xfId="0" applyFont="1" applyFill="1" applyBorder="1" applyAlignment="1">
      <alignment horizontal="center" vertical="center" textRotation="90" wrapText="1"/>
    </xf>
    <xf numFmtId="0" fontId="3" fillId="32" borderId="4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3" fillId="0" borderId="77" xfId="0" applyNumberFormat="1" applyFont="1" applyFill="1" applyBorder="1" applyAlignment="1">
      <alignment horizontal="center" vertical="center"/>
    </xf>
    <xf numFmtId="0" fontId="3" fillId="2" borderId="80" xfId="0" applyFont="1" applyFill="1" applyBorder="1" applyAlignment="1">
      <alignment horizontal="center" vertical="center" wrapText="1"/>
    </xf>
    <xf numFmtId="0" fontId="3" fillId="2" borderId="81" xfId="0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textRotation="90" wrapText="1"/>
    </xf>
    <xf numFmtId="4" fontId="1" fillId="3" borderId="68" xfId="0" applyNumberFormat="1" applyFont="1" applyFill="1" applyBorder="1" applyAlignment="1">
      <alignment horizontal="left" vertical="top" wrapText="1"/>
    </xf>
    <xf numFmtId="4" fontId="1" fillId="3" borderId="69" xfId="0" applyNumberFormat="1" applyFont="1" applyFill="1" applyBorder="1" applyAlignment="1">
      <alignment horizontal="left" vertical="top" wrapText="1"/>
    </xf>
    <xf numFmtId="4" fontId="1" fillId="3" borderId="77" xfId="0" applyNumberFormat="1" applyFont="1" applyFill="1" applyBorder="1" applyAlignment="1">
      <alignment horizontal="left" vertical="top" wrapText="1"/>
    </xf>
    <xf numFmtId="4" fontId="1" fillId="3" borderId="70" xfId="0" applyNumberFormat="1" applyFont="1" applyFill="1" applyBorder="1" applyAlignment="1">
      <alignment horizontal="left" vertical="top" wrapText="1"/>
    </xf>
    <xf numFmtId="0" fontId="20" fillId="0" borderId="3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51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textRotation="90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/>
    </xf>
    <xf numFmtId="0" fontId="3" fillId="0" borderId="50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left" vertical="top" wrapText="1"/>
    </xf>
    <xf numFmtId="0" fontId="11" fillId="3" borderId="28" xfId="0" applyFont="1" applyFill="1" applyBorder="1" applyAlignment="1">
      <alignment horizontal="left" vertical="top" wrapText="1"/>
    </xf>
    <xf numFmtId="0" fontId="11" fillId="3" borderId="62" xfId="0" applyFont="1" applyFill="1" applyBorder="1" applyAlignment="1">
      <alignment horizontal="left" vertical="top" wrapText="1"/>
    </xf>
    <xf numFmtId="0" fontId="0" fillId="0" borderId="44" xfId="0" applyBorder="1"/>
    <xf numFmtId="0" fontId="0" fillId="0" borderId="26" xfId="0" applyBorder="1"/>
    <xf numFmtId="0" fontId="2" fillId="2" borderId="59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6" fillId="32" borderId="49" xfId="0" applyFont="1" applyFill="1" applyBorder="1" applyAlignment="1">
      <alignment horizontal="center" vertical="center"/>
    </xf>
    <xf numFmtId="0" fontId="6" fillId="32" borderId="4" xfId="0" applyFont="1" applyFill="1" applyBorder="1" applyAlignment="1">
      <alignment horizontal="center" vertical="center"/>
    </xf>
    <xf numFmtId="0" fontId="6" fillId="32" borderId="17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2" fontId="1" fillId="0" borderId="44" xfId="0" applyNumberFormat="1" applyFont="1" applyFill="1" applyBorder="1" applyAlignment="1">
      <alignment horizontal="left" vertical="top"/>
    </xf>
    <xf numFmtId="2" fontId="1" fillId="0" borderId="26" xfId="0" applyNumberFormat="1" applyFont="1" applyFill="1" applyBorder="1" applyAlignment="1">
      <alignment horizontal="left" vertical="top"/>
    </xf>
    <xf numFmtId="46" fontId="3" fillId="8" borderId="17" xfId="0" applyNumberFormat="1" applyFont="1" applyFill="1" applyBorder="1" applyAlignment="1">
      <alignment horizontal="center" vertical="center" wrapText="1"/>
    </xf>
    <xf numFmtId="46" fontId="3" fillId="8" borderId="0" xfId="0" applyNumberFormat="1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textRotation="90" wrapText="1"/>
    </xf>
    <xf numFmtId="0" fontId="3" fillId="0" borderId="52" xfId="0" applyFont="1" applyFill="1" applyBorder="1" applyAlignment="1">
      <alignment horizontal="center" vertical="center" textRotation="90" wrapText="1"/>
    </xf>
    <xf numFmtId="0" fontId="3" fillId="0" borderId="47" xfId="0" applyFont="1" applyFill="1" applyBorder="1" applyAlignment="1">
      <alignment horizontal="center" vertical="center" textRotation="90" wrapText="1"/>
    </xf>
    <xf numFmtId="0" fontId="2" fillId="3" borderId="74" xfId="0" applyFont="1" applyFill="1" applyBorder="1" applyAlignment="1">
      <alignment horizontal="left" vertical="top" wrapText="1"/>
    </xf>
    <xf numFmtId="0" fontId="2" fillId="3" borderId="75" xfId="0" applyFont="1" applyFill="1" applyBorder="1" applyAlignment="1">
      <alignment horizontal="left" vertical="top" wrapText="1"/>
    </xf>
    <xf numFmtId="0" fontId="2" fillId="3" borderId="76" xfId="0" applyFont="1" applyFill="1" applyBorder="1" applyAlignment="1">
      <alignment horizontal="left" vertical="top" wrapText="1"/>
    </xf>
    <xf numFmtId="0" fontId="8" fillId="0" borderId="65" xfId="0" applyFont="1" applyFill="1" applyBorder="1" applyAlignment="1">
      <alignment horizontal="center" vertical="center" wrapText="1"/>
    </xf>
  </cellXfs>
  <cellStyles count="6">
    <cellStyle name="Normal" xfId="0" builtinId="0"/>
    <cellStyle name="Normal 2" xfId="1"/>
    <cellStyle name="Normal 3" xfId="2"/>
    <cellStyle name="Normal 4" xfId="3"/>
    <cellStyle name="Normal_Indicador P03 - Áreas contaminadas por UGRHI-2" xfId="4"/>
    <cellStyle name="Porcentagem" xfId="5" builtinId="5"/>
  </cellStyles>
  <dxfs count="7"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7" tint="-0.24994659260841701"/>
      </font>
      <fill>
        <patternFill>
          <bgColor rgb="FF7030A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00800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00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17375E"/>
      <color rgb="FF000099"/>
      <color rgb="FF663300"/>
      <color rgb="FF996633"/>
      <color rgb="FFC05350"/>
      <color rgb="FF81562B"/>
      <color rgb="FFD29B00"/>
      <color rgb="FF6F6B23"/>
      <color rgb="FF6E4924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3797504"/>
        <c:axId val="123799424"/>
        <c:axId val="0"/>
      </c:bar3DChart>
      <c:catAx>
        <c:axId val="1237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3799424"/>
        <c:crosses val="autoZero"/>
        <c:auto val="1"/>
        <c:lblAlgn val="ctr"/>
        <c:lblOffset val="100"/>
        <c:noMultiLvlLbl val="0"/>
      </c:catAx>
      <c:valAx>
        <c:axId val="123799424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2379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74" footer="0.3149606200000087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4EB7C"/>
            </a:solidFill>
          </c:spPr>
          <c:invertIfNegative val="0"/>
          <c:dLbls>
            <c:dLbl>
              <c:idx val="0"/>
              <c:layout>
                <c:manualLayout>
                  <c:x val="2.9825056728466796E-2"/>
                  <c:y val="-2.01762370848630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2602817078145725E-2"/>
                  <c:y val="5.4311614943556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2916926689877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9789824"/>
        <c:axId val="139791744"/>
        <c:axId val="0"/>
      </c:bar3DChart>
      <c:catAx>
        <c:axId val="1397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39791744"/>
        <c:crosses val="autoZero"/>
        <c:auto val="1"/>
        <c:lblAlgn val="ctr"/>
        <c:lblOffset val="100"/>
        <c:noMultiLvlLbl val="0"/>
      </c:catAx>
      <c:valAx>
        <c:axId val="139791744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397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98425196899999956" l="0.78740157499999996" r="0.78740157499999996" t="0.98425196899999956" header="0.49212598500001148" footer="0.4921259850000114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9984896"/>
        <c:axId val="140017664"/>
        <c:axId val="0"/>
      </c:bar3DChart>
      <c:catAx>
        <c:axId val="1399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40017664"/>
        <c:crosses val="autoZero"/>
        <c:auto val="1"/>
        <c:lblAlgn val="ctr"/>
        <c:lblOffset val="100"/>
        <c:noMultiLvlLbl val="0"/>
      </c:catAx>
      <c:valAx>
        <c:axId val="140017664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399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98425196899999956" l="0.78740157499999996" r="0.78740157499999996" t="0.98425196899999956" header="0.49212598500001148" footer="0.4921259850000114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4EB7C"/>
            </a:solidFill>
          </c:spPr>
          <c:invertIfNegative val="0"/>
          <c:dLbls>
            <c:dLbl>
              <c:idx val="0"/>
              <c:layout>
                <c:manualLayout>
                  <c:x val="2.9825056728466796E-2"/>
                  <c:y val="-2.01762370848630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2602817078145725E-2"/>
                  <c:y val="5.4311614943556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2916926689877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0350976"/>
        <c:axId val="140352512"/>
        <c:axId val="0"/>
      </c:bar3DChart>
      <c:catAx>
        <c:axId val="1403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40352512"/>
        <c:crosses val="autoZero"/>
        <c:auto val="1"/>
        <c:lblAlgn val="ctr"/>
        <c:lblOffset val="100"/>
        <c:noMultiLvlLbl val="0"/>
      </c:catAx>
      <c:valAx>
        <c:axId val="140352512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4035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98425196899999956" l="0.78740157499999996" r="0.78740157499999996" t="0.98425196899999956" header="0.49212598500001148" footer="0.4921259850000114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Cálculo'!$C$421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Cálculo'!$C$422:$C$425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'Base de Cálculo'!$D$421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Cálculo'!$D$422:$D$425</c:f>
              <c:numCache>
                <c:formatCode>0</c:formatCode>
                <c:ptCount val="4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</c:ser>
        <c:ser>
          <c:idx val="2"/>
          <c:order val="2"/>
          <c:tx>
            <c:strRef>
              <c:f>'Base de Cálculo'!$E$421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Cálculo'!$E$422:$E$425</c:f>
              <c:numCache>
                <c:formatCode>0</c:formatCode>
                <c:ptCount val="4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</c:numCache>
            </c:numRef>
          </c:val>
        </c:ser>
        <c:ser>
          <c:idx val="3"/>
          <c:order val="3"/>
          <c:tx>
            <c:strRef>
              <c:f>'Base de Cálculo'!$F$421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9900"/>
            </a:solidFill>
          </c:spPr>
          <c:invertIfNegative val="0"/>
          <c:dLbls>
            <c:dLbl>
              <c:idx val="3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Cálculo'!$F$422:$F$425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172160"/>
        <c:axId val="144174464"/>
      </c:barChart>
      <c:catAx>
        <c:axId val="1441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74464"/>
        <c:crosses val="autoZero"/>
        <c:auto val="1"/>
        <c:lblAlgn val="ctr"/>
        <c:lblOffset val="100"/>
        <c:noMultiLvlLbl val="0"/>
      </c:catAx>
      <c:valAx>
        <c:axId val="144174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721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57" footer="0.3149606200000065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587978772206453"/>
          <c:y val="5.6194125159642422E-2"/>
          <c:w val="0.39186319154703836"/>
          <c:h val="0.66497279794049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Cálculo'!$C$434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Cálculo'!$B$435:$B$436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'Base de Cálculo'!$C$435:$C$436</c:f>
              <c:numCache>
                <c:formatCode>0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</c:ser>
        <c:ser>
          <c:idx val="1"/>
          <c:order val="1"/>
          <c:tx>
            <c:strRef>
              <c:f>'Base de Cálculo'!$D$434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'Base de Cálculo'!$B$435:$B$436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'Base de Cálculo'!$D$435:$D$436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'Base de Cálculo'!$E$434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Cálculo'!$B$435:$B$436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'Base de Cálculo'!$E$435:$E$436</c:f>
              <c:numCache>
                <c:formatCode>0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</c:ser>
        <c:ser>
          <c:idx val="3"/>
          <c:order val="3"/>
          <c:tx>
            <c:strRef>
              <c:f>'Base de Cálculo'!$F$434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99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Cálculo'!$B$435:$B$436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'Base de Cálculo'!$F$435:$F$436</c:f>
              <c:numCache>
                <c:formatCode>0</c:formatCode>
                <c:ptCount val="2"/>
                <c:pt idx="0">
                  <c:v>7</c:v>
                </c:pt>
                <c:pt idx="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17824"/>
        <c:axId val="151120896"/>
      </c:barChart>
      <c:catAx>
        <c:axId val="1511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1120896"/>
        <c:crosses val="autoZero"/>
        <c:auto val="1"/>
        <c:lblAlgn val="ctr"/>
        <c:lblOffset val="100"/>
        <c:noMultiLvlLbl val="0"/>
      </c:catAx>
      <c:valAx>
        <c:axId val="151120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11178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74" footer="0.3149606200000067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1848234160604"/>
          <c:y val="6.7588325652841813E-2"/>
          <c:w val="0.71901029915120251"/>
          <c:h val="0.679267297470183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Cálculo'!$C$448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Cálculo'!$B$449:$B$452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Cálculo'!$C$449:$C$452</c:f>
              <c:numCache>
                <c:formatCode>0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'Base de Cálculo'!$D$448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Cálculo'!$B$449:$B$452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Cálculo'!$D$449:$D$452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ser>
          <c:idx val="2"/>
          <c:order val="2"/>
          <c:tx>
            <c:strRef>
              <c:f>'Base de Cálculo'!$E$448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Cálculo'!$B$449:$B$452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Cálculo'!$E$449:$E$452</c:f>
              <c:numCache>
                <c:formatCode>0</c:formatCode>
                <c:ptCount val="4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</c:numCache>
            </c:numRef>
          </c:val>
        </c:ser>
        <c:ser>
          <c:idx val="3"/>
          <c:order val="3"/>
          <c:tx>
            <c:strRef>
              <c:f>'Base de Cálculo'!$F$448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99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Cálculo'!$B$449:$B$452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Cálculo'!$F$449:$F$452</c:f>
              <c:numCache>
                <c:formatCode>0</c:formatCode>
                <c:ptCount val="4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377024"/>
        <c:axId val="151378560"/>
      </c:barChart>
      <c:catAx>
        <c:axId val="1513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1378560"/>
        <c:crosses val="autoZero"/>
        <c:auto val="1"/>
        <c:lblAlgn val="ctr"/>
        <c:lblOffset val="100"/>
        <c:noMultiLvlLbl val="0"/>
      </c:catAx>
      <c:valAx>
        <c:axId val="15137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137702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91" footer="0.3149606200000069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Cálculo'!$C$623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Cálculo'!$B$624:$B$628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Cálculo'!$C$624:$C$628</c:f>
              <c:numCache>
                <c:formatCode>0</c:formatCode>
                <c:ptCount val="5"/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</c:ser>
        <c:ser>
          <c:idx val="1"/>
          <c:order val="1"/>
          <c:tx>
            <c:strRef>
              <c:f>'Base de Cálculo'!$D$623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Cálculo'!$B$624:$B$628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Cálculo'!$D$624:$D$628</c:f>
              <c:numCache>
                <c:formatCode>0</c:formatCode>
                <c:ptCount val="5"/>
                <c:pt idx="1">
                  <c:v>11</c:v>
                </c:pt>
                <c:pt idx="2">
                  <c:v>14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'Base de Cálculo'!$E$623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Cálculo'!$B$624:$B$628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Cálculo'!$E$624:$E$628</c:f>
              <c:numCache>
                <c:formatCode>0</c:formatCode>
                <c:ptCount val="5"/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</c:numCache>
            </c:numRef>
          </c:val>
        </c:ser>
        <c:ser>
          <c:idx val="3"/>
          <c:order val="3"/>
          <c:tx>
            <c:strRef>
              <c:f>'Base de Cálculo'!$F$623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Cálculo'!$B$624:$B$628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Cálculo'!$F$624:$F$628</c:f>
              <c:numCache>
                <c:formatCode>0</c:formatCode>
                <c:ptCount val="5"/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186304"/>
        <c:axId val="153187840"/>
      </c:barChart>
      <c:catAx>
        <c:axId val="1531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3187840"/>
        <c:crosses val="autoZero"/>
        <c:auto val="1"/>
        <c:lblAlgn val="ctr"/>
        <c:lblOffset val="100"/>
        <c:noMultiLvlLbl val="0"/>
      </c:catAx>
      <c:valAx>
        <c:axId val="15318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municípios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318630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13" footer="0.3149606200000061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'Base de Cálculo'!$C$344</c:f>
              <c:strCache>
                <c:ptCount val="1"/>
                <c:pt idx="0">
                  <c:v>Barramentos hidrelétricos</c:v>
                </c:pt>
              </c:strCache>
            </c:strRef>
          </c:tx>
          <c:marker>
            <c:spPr>
              <a:ln w="25400"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Cálculo'!$B$345:$B$349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Cálculo'!$C$345:$C$349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'Base de Cálculo'!$D$344</c:f>
              <c:strCache>
                <c:ptCount val="1"/>
                <c:pt idx="0">
                  <c:v>Total de barramentos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  <a:ln w="25400"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Cálculo'!$B$345:$B$349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Cálculo'!$D$345:$D$349</c:f>
              <c:numCache>
                <c:formatCode>General</c:formatCode>
                <c:ptCount val="5"/>
                <c:pt idx="0">
                  <c:v>383</c:v>
                </c:pt>
                <c:pt idx="1">
                  <c:v>470</c:v>
                </c:pt>
                <c:pt idx="2">
                  <c:v>494</c:v>
                </c:pt>
                <c:pt idx="3">
                  <c:v>511</c:v>
                </c:pt>
                <c:pt idx="4">
                  <c:v>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98304"/>
        <c:axId val="153700608"/>
      </c:lineChart>
      <c:catAx>
        <c:axId val="1536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3700608"/>
        <c:crosses val="autoZero"/>
        <c:auto val="1"/>
        <c:lblAlgn val="ctr"/>
        <c:lblOffset val="100"/>
        <c:noMultiLvlLbl val="0"/>
      </c:catAx>
      <c:valAx>
        <c:axId val="15370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barramentos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369830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752" footer="0.3149606200000075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'Base de Cálculo'!$C$643</c:f>
              <c:strCache>
                <c:ptCount val="1"/>
                <c:pt idx="0">
                  <c:v>%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pPr>
              <a:solidFill>
                <a:srgbClr val="996600"/>
              </a:solidFill>
              <a:ln w="25400">
                <a:solidFill>
                  <a:srgbClr val="996600"/>
                </a:solidFill>
              </a:ln>
            </c:spPr>
          </c:marker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NO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NA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Cálculo'!$B$644:$B$646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'Base de Cálculo'!$C$644:$C$646</c:f>
              <c:numCache>
                <c:formatCode>0%</c:formatCode>
                <c:ptCount val="3"/>
                <c:pt idx="0">
                  <c:v>2.7799999999999998E-2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68256"/>
        <c:axId val="154395776"/>
      </c:lineChart>
      <c:catAx>
        <c:axId val="1543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4395776"/>
        <c:crosses val="autoZero"/>
        <c:auto val="1"/>
        <c:lblAlgn val="ctr"/>
        <c:lblOffset val="100"/>
        <c:noMultiLvlLbl val="0"/>
      </c:catAx>
      <c:valAx>
        <c:axId val="154395776"/>
        <c:scaling>
          <c:orientation val="minMax"/>
          <c:max val="0.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áreas remediadas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43682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613" footer="0.3149606200000061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12984406360972"/>
          <c:y val="8.2270145336310593E-2"/>
          <c:w val="0.65578019659309705"/>
          <c:h val="0.67338709677420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Cálculo'!$C$685</c:f>
              <c:strCache>
                <c:ptCount val="1"/>
                <c:pt idx="0">
                  <c:v>Superficial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Cálculo'!$B$686:$B$690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Cálculo'!$C$686:$C$690</c:f>
              <c:numCache>
                <c:formatCode>0.00</c:formatCode>
                <c:ptCount val="5"/>
                <c:pt idx="0">
                  <c:v>1.881</c:v>
                </c:pt>
                <c:pt idx="1">
                  <c:v>3.06</c:v>
                </c:pt>
                <c:pt idx="2">
                  <c:v>3.06</c:v>
                </c:pt>
                <c:pt idx="3">
                  <c:v>3.18</c:v>
                </c:pt>
                <c:pt idx="4">
                  <c:v>3.2232563856230936</c:v>
                </c:pt>
              </c:numCache>
            </c:numRef>
          </c:val>
        </c:ser>
        <c:ser>
          <c:idx val="1"/>
          <c:order val="1"/>
          <c:tx>
            <c:strRef>
              <c:f>'Base de Cálculo'!$D$685</c:f>
              <c:strCache>
                <c:ptCount val="1"/>
                <c:pt idx="0">
                  <c:v>Subterrânea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Cálculo'!$B$686:$B$690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Cálculo'!$D$686:$D$690</c:f>
              <c:numCache>
                <c:formatCode>0.00</c:formatCode>
                <c:ptCount val="5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7.625555577806141E-2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4618880"/>
        <c:axId val="155607808"/>
      </c:barChart>
      <c:catAx>
        <c:axId val="154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5560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6078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/>
                  <a:t>m</a:t>
                </a:r>
                <a:r>
                  <a:rPr lang="pt-BR" sz="1000" b="0" baseline="30000"/>
                  <a:t>3</a:t>
                </a:r>
                <a:r>
                  <a:rPr lang="pt-BR" sz="1000" b="0"/>
                  <a:t>/s</a:t>
                </a:r>
              </a:p>
            </c:rich>
          </c:tx>
          <c:layout>
            <c:manualLayout>
              <c:xMode val="edge"/>
              <c:yMode val="edge"/>
              <c:x val="3.3742484317119938E-2"/>
              <c:y val="0.3669353095568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54618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9.2024720314216268E-2"/>
          <c:y val="0.88306469044310665"/>
          <c:w val="0.88650322964948525"/>
          <c:h val="8.064484586485956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chemeClr val="bg1">
          <a:lumMod val="65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98" footer="0.4921259850000119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4EB7C"/>
            </a:solidFill>
          </c:spPr>
          <c:invertIfNegative val="0"/>
          <c:dLbls>
            <c:dLbl>
              <c:idx val="0"/>
              <c:layout>
                <c:manualLayout>
                  <c:x val="2.9825056728466796E-2"/>
                  <c:y val="-2.01762370848630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2602817078145725E-2"/>
                  <c:y val="5.4311614943556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2916926689877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4992896"/>
        <c:axId val="126621952"/>
        <c:axId val="0"/>
      </c:bar3DChart>
      <c:catAx>
        <c:axId val="1249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6621952"/>
        <c:crosses val="autoZero"/>
        <c:auto val="1"/>
        <c:lblAlgn val="ctr"/>
        <c:lblOffset val="100"/>
        <c:noMultiLvlLbl val="0"/>
      </c:catAx>
      <c:valAx>
        <c:axId val="126621952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2499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74" footer="0.3149606200000087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52902146755371"/>
          <c:y val="5.1400554097404488E-2"/>
          <c:w val="0.5827328265001358"/>
          <c:h val="0.798225065616797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Cálculo'!$C$6</c:f>
              <c:strCache>
                <c:ptCount val="1"/>
                <c:pt idx="0">
                  <c:v>&lt; 0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Cálculo'!$C$7:$C$10</c:f>
              <c:numCache>
                <c:formatCode>General</c:formatCode>
                <c:ptCount val="4"/>
                <c:pt idx="1">
                  <c:v>7</c:v>
                </c:pt>
                <c:pt idx="2">
                  <c:v>11</c:v>
                </c:pt>
                <c:pt idx="3">
                  <c:v>11</c:v>
                </c:pt>
              </c:numCache>
            </c:numRef>
          </c:val>
        </c:ser>
        <c:ser>
          <c:idx val="1"/>
          <c:order val="1"/>
          <c:tx>
            <c:strRef>
              <c:f>'Base de Cálculo'!$D$6</c:f>
              <c:strCache>
                <c:ptCount val="1"/>
                <c:pt idx="0">
                  <c:v>≥ 0 e &lt; 0,6</c:v>
                </c:pt>
              </c:strCache>
            </c:strRef>
          </c:tx>
          <c:spPr>
            <a:solidFill>
              <a:srgbClr val="FBEFC5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Cálculo'!$D$7:$D$10</c:f>
              <c:numCache>
                <c:formatCode>General</c:formatCode>
                <c:ptCount val="4"/>
                <c:pt idx="1">
                  <c:v>3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</c:ser>
        <c:ser>
          <c:idx val="2"/>
          <c:order val="2"/>
          <c:tx>
            <c:strRef>
              <c:f>'Base de Cálculo'!$E$6</c:f>
              <c:strCache>
                <c:ptCount val="1"/>
                <c:pt idx="0">
                  <c:v>≥ 0,6 e &lt; 1,2</c:v>
                </c:pt>
              </c:strCache>
            </c:strRef>
          </c:tx>
          <c:spPr>
            <a:solidFill>
              <a:srgbClr val="F9E59D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Cálculo'!$E$7:$E$10</c:f>
              <c:numCache>
                <c:formatCode>General</c:formatCode>
                <c:ptCount val="4"/>
                <c:pt idx="1">
                  <c:v>7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</c:ser>
        <c:ser>
          <c:idx val="3"/>
          <c:order val="3"/>
          <c:tx>
            <c:strRef>
              <c:f>'Base de Cálculo'!$F$6</c:f>
              <c:strCache>
                <c:ptCount val="1"/>
                <c:pt idx="0">
                  <c:v>≥ 1,2 e &lt; 1,8</c:v>
                </c:pt>
              </c:strCache>
            </c:strRef>
          </c:tx>
          <c:spPr>
            <a:solidFill>
              <a:srgbClr val="F6D766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Cálculo'!$F$7:$F$10</c:f>
              <c:numCache>
                <c:formatCode>General</c:formatCode>
                <c:ptCount val="4"/>
                <c:pt idx="1">
                  <c:v>4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'Base de Cálculo'!$G$6</c:f>
              <c:strCache>
                <c:ptCount val="1"/>
                <c:pt idx="0">
                  <c:v>≥ 1,8 e &lt; 2,4</c:v>
                </c:pt>
              </c:strCache>
            </c:strRef>
          </c:tx>
          <c:spPr>
            <a:solidFill>
              <a:srgbClr val="B87B00"/>
            </a:solidFill>
          </c:spPr>
          <c:invertIfNegative val="0"/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Cálculo'!$G$7:$G$10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'Base de Cálculo'!$H$6</c:f>
              <c:strCache>
                <c:ptCount val="1"/>
                <c:pt idx="0">
                  <c:v>≥ 2,4 e &lt; 3</c:v>
                </c:pt>
              </c:strCache>
            </c:strRef>
          </c:tx>
          <c:spPr>
            <a:solidFill>
              <a:srgbClr val="996633"/>
            </a:solidFill>
          </c:spPr>
          <c:invertIfNegative val="0"/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Cálculo'!$H$7:$H$10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'Base de Cálculo'!$I$6</c:f>
              <c:strCache>
                <c:ptCount val="1"/>
                <c:pt idx="0">
                  <c:v>≥ 3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Cálculo'!$B$7:$B$10</c:f>
              <c:strCache>
                <c:ptCount val="4"/>
                <c:pt idx="0">
                  <c:v>2000-08</c:v>
                </c:pt>
                <c:pt idx="1">
                  <c:v>2000-09</c:v>
                </c:pt>
                <c:pt idx="2">
                  <c:v>2000-10</c:v>
                </c:pt>
                <c:pt idx="3">
                  <c:v>2000-11</c:v>
                </c:pt>
              </c:strCache>
            </c:strRef>
          </c:cat>
          <c:val>
            <c:numRef>
              <c:f>'Base de Cálculo'!$I$7:$I$10</c:f>
              <c:numCache>
                <c:formatCode>General</c:formatCode>
                <c:ptCount val="4"/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101248"/>
        <c:axId val="156107136"/>
      </c:barChart>
      <c:catAx>
        <c:axId val="156101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6107136"/>
        <c:crosses val="autoZero"/>
        <c:auto val="1"/>
        <c:lblAlgn val="ctr"/>
        <c:lblOffset val="100"/>
        <c:noMultiLvlLbl val="0"/>
      </c:catAx>
      <c:valAx>
        <c:axId val="156107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3.1130192777627647E-2"/>
              <c:y val="0.277526975794705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6101248"/>
        <c:crosses val="autoZero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7606104624853065"/>
          <c:y val="4.7716044840192047E-2"/>
          <c:w val="0.23938953751470721"/>
          <c:h val="0.9433497681948636"/>
        </c:manualLayout>
      </c:layout>
      <c:overlay val="0"/>
      <c:txPr>
        <a:bodyPr/>
        <a:lstStyle/>
        <a:p>
          <a:pPr>
            <a:defRPr sz="9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63" footer="0.3149606200000086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441136991474"/>
          <c:y val="5.4624943099824699E-2"/>
          <c:w val="0.79902008155911675"/>
          <c:h val="0.72611906906470669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Cálculo'!$C$231</c:f>
              <c:strCache>
                <c:ptCount val="1"/>
                <c:pt idx="0">
                  <c:v>Captações superficiais</c:v>
                </c:pt>
              </c:strCache>
            </c:strRef>
          </c:tx>
          <c:spPr>
            <a:ln>
              <a:solidFill>
                <a:srgbClr val="0066CC"/>
              </a:solidFill>
            </a:ln>
          </c:spPr>
          <c:marker>
            <c:spPr>
              <a:solidFill>
                <a:srgbClr val="0066CC"/>
              </a:solidFill>
              <a:ln w="25400">
                <a:solidFill>
                  <a:srgbClr val="0066CC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Cálculo'!$B$232:$B$236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Cálculo'!$C$232:$C$236</c:f>
              <c:numCache>
                <c:formatCode>0.0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16</c:v>
                </c:pt>
                <c:pt idx="3" formatCode="0">
                  <c:v>15.82</c:v>
                </c:pt>
                <c:pt idx="4" formatCode="0">
                  <c:v>16.111889791323492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'Base de Cálculo'!$D$231</c:f>
              <c:strCache>
                <c:ptCount val="1"/>
                <c:pt idx="0">
                  <c:v>Captações subterrâneas</c:v>
                </c:pt>
              </c:strCache>
            </c:strRef>
          </c:tx>
          <c:spPr>
            <a:ln>
              <a:solidFill>
                <a:srgbClr val="00CCFF"/>
              </a:solidFill>
            </a:ln>
          </c:spPr>
          <c:marker>
            <c:spPr>
              <a:solidFill>
                <a:srgbClr val="00CCFF"/>
              </a:solidFill>
              <a:ln w="25400">
                <a:solidFill>
                  <a:srgbClr val="00CCFF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Cálculo'!$B$232:$B$236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Cálculo'!$D$232:$D$236</c:f>
              <c:numCache>
                <c:formatCode>0.0</c:formatCode>
                <c:ptCount val="5"/>
                <c:pt idx="0">
                  <c:v>1.76</c:v>
                </c:pt>
                <c:pt idx="1">
                  <c:v>1.99</c:v>
                </c:pt>
                <c:pt idx="2">
                  <c:v>2.23</c:v>
                </c:pt>
                <c:pt idx="3" formatCode="0">
                  <c:v>2.81</c:v>
                </c:pt>
                <c:pt idx="4" formatCode="0">
                  <c:v>3.046611887813897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45280"/>
        <c:axId val="157347840"/>
      </c:lineChart>
      <c:catAx>
        <c:axId val="1573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7347840"/>
        <c:crosses val="autoZero"/>
        <c:auto val="1"/>
        <c:lblAlgn val="ctr"/>
        <c:lblOffset val="100"/>
        <c:noMultiLvlLbl val="0"/>
      </c:catAx>
      <c:valAx>
        <c:axId val="15734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outorgas/1000 km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3.3533193896391221E-2"/>
              <c:y val="0.1691210740304284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734528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774" footer="0.3149606200000077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140477005592"/>
          <c:y val="5.9863945578231534E-2"/>
          <c:w val="0.78380189432844294"/>
          <c:h val="0.68652375595907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Cálculo'!$C$254</c:f>
              <c:strCache>
                <c:ptCount val="1"/>
                <c:pt idx="0">
                  <c:v>Captações superficiais 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Cálculo'!$B$255:$B$259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Cálculo'!$C$255:$C$259</c:f>
              <c:numCache>
                <c:formatCode>0%</c:formatCode>
                <c:ptCount val="5"/>
                <c:pt idx="0">
                  <c:v>0.88460000000000005</c:v>
                </c:pt>
                <c:pt idx="1">
                  <c:v>0.88400000000000001</c:v>
                </c:pt>
                <c:pt idx="2">
                  <c:v>0.87460000000000004</c:v>
                </c:pt>
                <c:pt idx="3">
                  <c:v>0.84909999999999997</c:v>
                </c:pt>
                <c:pt idx="4">
                  <c:v>0.84097999999999995</c:v>
                </c:pt>
              </c:numCache>
            </c:numRef>
          </c:val>
        </c:ser>
        <c:ser>
          <c:idx val="1"/>
          <c:order val="1"/>
          <c:tx>
            <c:strRef>
              <c:f>'Base de Cálculo'!$D$254</c:f>
              <c:strCache>
                <c:ptCount val="1"/>
                <c:pt idx="0">
                  <c:v>Captações subterrâneas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Cálculo'!$B$255:$B$259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Cálculo'!$D$255:$D$259</c:f>
              <c:numCache>
                <c:formatCode>0%</c:formatCode>
                <c:ptCount val="5"/>
                <c:pt idx="0">
                  <c:v>0.1154</c:v>
                </c:pt>
                <c:pt idx="1">
                  <c:v>0.11600000000000001</c:v>
                </c:pt>
                <c:pt idx="2">
                  <c:v>0.12540000000000001</c:v>
                </c:pt>
                <c:pt idx="3">
                  <c:v>0.15090000000000001</c:v>
                </c:pt>
                <c:pt idx="4">
                  <c:v>0.15901999999999999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821568"/>
        <c:axId val="157926912"/>
      </c:barChart>
      <c:catAx>
        <c:axId val="1578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7926912"/>
        <c:crosses val="autoZero"/>
        <c:auto val="1"/>
        <c:lblAlgn val="ctr"/>
        <c:lblOffset val="100"/>
        <c:noMultiLvlLbl val="0"/>
      </c:catAx>
      <c:valAx>
        <c:axId val="15792691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proporção de captações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57821568"/>
        <c:crosses val="autoZero"/>
        <c:crossBetween val="between"/>
        <c:majorUnit val="0.2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757" footer="0.3149606200000075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819233723833303"/>
          <c:y val="0.10278482927895524"/>
          <c:w val="0.64436335701939695"/>
          <c:h val="0.72921422927559165"/>
        </c:manualLayout>
      </c:layout>
      <c:lineChart>
        <c:grouping val="standard"/>
        <c:varyColors val="0"/>
        <c:ser>
          <c:idx val="1"/>
          <c:order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Cálculo'!$B$310:$B$312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'Base de Cálculo'!$C$310:$C$312</c:f>
              <c:numCache>
                <c:formatCode>General</c:formatCode>
                <c:ptCount val="3"/>
                <c:pt idx="0">
                  <c:v>36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278784"/>
        <c:axId val="158623232"/>
      </c:lineChart>
      <c:catAx>
        <c:axId val="1582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586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6232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/>
                  <a:t>n° de áreas</a:t>
                </a:r>
              </a:p>
            </c:rich>
          </c:tx>
          <c:layout>
            <c:manualLayout>
              <c:xMode val="edge"/>
              <c:yMode val="edge"/>
              <c:x val="1.7004324670482001E-2"/>
              <c:y val="0.413961552040078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58278784"/>
        <c:crosses val="autoZero"/>
        <c:crossBetween val="between"/>
        <c:majorUnit val="10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214" footer="0.4921259850000121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14502003038483"/>
          <c:y val="7.1090211905297934E-2"/>
          <c:w val="0.61893109654105938"/>
          <c:h val="0.7772529834979065"/>
        </c:manualLayout>
      </c:layout>
      <c:lineChart>
        <c:grouping val="standard"/>
        <c:varyColors val="0"/>
        <c:ser>
          <c:idx val="1"/>
          <c:order val="0"/>
          <c:tx>
            <c:strRef>
              <c:f>'Base de Cálculo'!$C$327</c:f>
              <c:strCache>
                <c:ptCount val="1"/>
                <c:pt idx="0">
                  <c:v>n° de ocorrências/ano</c:v>
                </c:pt>
              </c:strCache>
            </c:strRef>
          </c:tx>
          <c:spPr>
            <a:ln w="25400">
              <a:solidFill>
                <a:srgbClr val="663300"/>
              </a:solidFill>
            </a:ln>
          </c:spPr>
          <c:marker>
            <c:symbol val="circle"/>
            <c:size val="7"/>
            <c:spPr>
              <a:solidFill>
                <a:srgbClr val="663300"/>
              </a:solidFill>
              <a:ln w="25400">
                <a:solidFill>
                  <a:srgbClr val="663300"/>
                </a:solidFill>
              </a:ln>
            </c:spPr>
          </c:marker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Cálculo'!$B$328:$B$332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Cálculo'!$C$328:$C$332</c:f>
              <c:numCache>
                <c:formatCode>General</c:formatCode>
                <c:ptCount val="5"/>
                <c:pt idx="0">
                  <c:v>32</c:v>
                </c:pt>
                <c:pt idx="1">
                  <c:v>31</c:v>
                </c:pt>
                <c:pt idx="2" formatCode="0">
                  <c:v>16</c:v>
                </c:pt>
                <c:pt idx="3" formatCode="0">
                  <c:v>24</c:v>
                </c:pt>
                <c:pt idx="4" formatCode="0">
                  <c:v>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821440"/>
        <c:axId val="174168320"/>
      </c:lineChart>
      <c:catAx>
        <c:axId val="1658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7416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1683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/>
                  <a:t>n° de ocorrências</a:t>
                </a:r>
              </a:p>
            </c:rich>
          </c:tx>
          <c:layout>
            <c:manualLayout>
              <c:xMode val="edge"/>
              <c:yMode val="edge"/>
              <c:x val="2.4527330814540442E-2"/>
              <c:y val="0.32945339110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65821440"/>
        <c:crosses val="autoZero"/>
        <c:crossBetween val="between"/>
        <c:minorUnit val="0.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98" footer="0.49212598500001198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633798923586491"/>
          <c:y val="3.9758898936297228E-2"/>
          <c:w val="0.60776181724288014"/>
          <c:h val="0.75947919936635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Cálculo'!$C$382</c:f>
              <c:strCache>
                <c:ptCount val="1"/>
                <c:pt idx="0">
                  <c:v>Disponibilidade superficial per capita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numFmt formatCode="#,##0" sourceLinked="0"/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Cálculo'!$B$383:$B$387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Cálculo'!$C$383:$C$387</c:f>
              <c:numCache>
                <c:formatCode>#,##0.00</c:formatCode>
                <c:ptCount val="5"/>
                <c:pt idx="0">
                  <c:v>41122</c:v>
                </c:pt>
                <c:pt idx="1">
                  <c:v>43394</c:v>
                </c:pt>
                <c:pt idx="2">
                  <c:v>43077</c:v>
                </c:pt>
                <c:pt idx="3">
                  <c:v>45429</c:v>
                </c:pt>
                <c:pt idx="4" formatCode="0.00">
                  <c:v>45341.555417063013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109312"/>
        <c:axId val="182111232"/>
      </c:barChart>
      <c:lineChart>
        <c:grouping val="standard"/>
        <c:varyColors val="0"/>
        <c:ser>
          <c:idx val="1"/>
          <c:order val="1"/>
          <c:tx>
            <c:strRef>
              <c:f>'Base de Cálculo'!$D$382</c:f>
              <c:strCache>
                <c:ptCount val="1"/>
                <c:pt idx="0">
                  <c:v>População total</c:v>
                </c:pt>
              </c:strCache>
            </c:strRef>
          </c:tx>
          <c:spPr>
            <a:ln w="38100">
              <a:solidFill>
                <a:srgbClr val="663300"/>
              </a:solidFill>
            </a:ln>
          </c:spPr>
          <c:marker>
            <c:symbol val="none"/>
          </c:marker>
          <c:cat>
            <c:numRef>
              <c:f>'Base de Cálculo'!$B$383:$B$387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Cálculo'!$D$383:$D$387</c:f>
              <c:numCache>
                <c:formatCode>#,##0</c:formatCode>
                <c:ptCount val="5"/>
                <c:pt idx="0">
                  <c:v>403383</c:v>
                </c:pt>
                <c:pt idx="1">
                  <c:v>382262</c:v>
                </c:pt>
                <c:pt idx="2">
                  <c:v>385073</c:v>
                </c:pt>
                <c:pt idx="3">
                  <c:v>365136</c:v>
                </c:pt>
                <c:pt idx="4">
                  <c:v>365844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25888"/>
        <c:axId val="207123584"/>
      </c:lineChart>
      <c:catAx>
        <c:axId val="1821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82111232"/>
        <c:crosses val="autoZero"/>
        <c:auto val="1"/>
        <c:lblAlgn val="ctr"/>
        <c:lblOffset val="100"/>
        <c:noMultiLvlLbl val="0"/>
      </c:catAx>
      <c:valAx>
        <c:axId val="18211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/hab.ano</a:t>
                </a:r>
              </a:p>
            </c:rich>
          </c:tx>
          <c:layout>
            <c:manualLayout>
              <c:xMode val="edge"/>
              <c:yMode val="edge"/>
              <c:x val="2.1211415333098433E-3"/>
              <c:y val="0.3282309520179618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82109312"/>
        <c:crosses val="autoZero"/>
        <c:crossBetween val="between"/>
      </c:valAx>
      <c:valAx>
        <c:axId val="2071235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habitantes</a:t>
                </a:r>
              </a:p>
            </c:rich>
          </c:tx>
          <c:layout>
            <c:manualLayout>
              <c:xMode val="edge"/>
              <c:yMode val="edge"/>
              <c:x val="0.94304955935306223"/>
              <c:y val="0.2624063451128642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07125888"/>
        <c:crosses val="max"/>
        <c:crossBetween val="between"/>
      </c:valAx>
      <c:catAx>
        <c:axId val="20712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7123584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91" footer="0.3149606200000059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12295137835898"/>
          <c:y val="0.12745159051197971"/>
          <c:w val="0.66922521082615782"/>
          <c:h val="0.65686588956174163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Cálculo'!$C$533</c:f>
              <c:strCache>
                <c:ptCount val="1"/>
                <c:pt idx="0">
                  <c:v>nº de ocorrencias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Cálculo'!$B$534:$B$536</c:f>
              <c:strCache>
                <c:ptCount val="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</c:strCache>
            </c:strRef>
          </c:cat>
          <c:val>
            <c:numRef>
              <c:f>'Base de Cálculo'!$C$534:$C$536</c:f>
              <c:numCache>
                <c:formatCode>0</c:formatCode>
                <c:ptCount val="3"/>
                <c:pt idx="0">
                  <c:v>16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0119040"/>
        <c:axId val="140126080"/>
      </c:lineChart>
      <c:catAx>
        <c:axId val="1401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01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12608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/>
                  <a:t>nº  de ocorrências</a:t>
                </a:r>
              </a:p>
            </c:rich>
          </c:tx>
          <c:layout>
            <c:manualLayout>
              <c:xMode val="edge"/>
              <c:yMode val="edge"/>
              <c:x val="1.3834462579779059E-2"/>
              <c:y val="0.34266026502785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0119040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214" footer="0.4921259850000121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433437077437721"/>
          <c:y val="9.2307681125659458E-2"/>
          <c:w val="0.73865056984723487"/>
          <c:h val="0.762223045157717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Cálculo'!$C$270</c:f>
              <c:strCache>
                <c:ptCount val="1"/>
                <c:pt idx="0">
                  <c:v>ton/dia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Cálculo'!$B$271:$B$275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Cálculo'!$C$271:$C$275</c:f>
              <c:numCache>
                <c:formatCode>0.0</c:formatCode>
                <c:ptCount val="5"/>
                <c:pt idx="0">
                  <c:v>109.5</c:v>
                </c:pt>
                <c:pt idx="1">
                  <c:v>99.8</c:v>
                </c:pt>
                <c:pt idx="2">
                  <c:v>100.4</c:v>
                </c:pt>
                <c:pt idx="3">
                  <c:v>104.2</c:v>
                </c:pt>
                <c:pt idx="4">
                  <c:v>104.2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38368"/>
        <c:axId val="140139904"/>
      </c:barChart>
      <c:catAx>
        <c:axId val="1401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139904"/>
        <c:crosses val="autoZero"/>
        <c:auto val="1"/>
        <c:lblAlgn val="ctr"/>
        <c:lblOffset val="100"/>
        <c:noMultiLvlLbl val="0"/>
      </c:catAx>
      <c:valAx>
        <c:axId val="140139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Resíduo: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 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ton/dia</a:t>
                </a:r>
              </a:p>
            </c:rich>
          </c:tx>
          <c:layout>
            <c:manualLayout>
              <c:xMode val="edge"/>
              <c:yMode val="edge"/>
              <c:x val="3.2696736117024214E-2"/>
              <c:y val="0.291526918046411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138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752" footer="0.3149606200000075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Cálculo'!$C$421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Cálculo'!$C$422:$C$425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'Base de Cálculo'!$D$421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Cálculo'!$D$422:$D$425</c:f>
              <c:numCache>
                <c:formatCode>0</c:formatCode>
                <c:ptCount val="4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</c:ser>
        <c:ser>
          <c:idx val="2"/>
          <c:order val="2"/>
          <c:tx>
            <c:strRef>
              <c:f>'Base de Cálculo'!$E$421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Cálculo'!$E$422:$E$425</c:f>
              <c:numCache>
                <c:formatCode>0</c:formatCode>
                <c:ptCount val="4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</c:numCache>
            </c:numRef>
          </c:val>
        </c:ser>
        <c:ser>
          <c:idx val="3"/>
          <c:order val="3"/>
          <c:tx>
            <c:strRef>
              <c:f>'Base de Cálculo'!$F$421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9900"/>
            </a:solidFill>
          </c:spPr>
          <c:invertIfNegative val="0"/>
          <c:dLbls>
            <c:dLbl>
              <c:idx val="3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Cálculo'!$B$422:$B$425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Cálculo'!$F$422:$F$425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167808"/>
        <c:axId val="140177792"/>
      </c:barChart>
      <c:catAx>
        <c:axId val="1401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177792"/>
        <c:crosses val="autoZero"/>
        <c:auto val="1"/>
        <c:lblAlgn val="ctr"/>
        <c:lblOffset val="100"/>
        <c:noMultiLvlLbl val="0"/>
      </c:catAx>
      <c:valAx>
        <c:axId val="140177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1678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91" footer="0.3149606200000069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Cálculo'!$C$599</c:f>
              <c:strCache>
                <c:ptCount val="1"/>
                <c:pt idx="0">
                  <c:v>Adequado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Cálculo'!$B$600:$B$604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Cálculo'!$C$600:$C$604</c:f>
              <c:numCache>
                <c:formatCode>0</c:formatCode>
                <c:ptCount val="5"/>
                <c:pt idx="0">
                  <c:v>5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</c:ser>
        <c:ser>
          <c:idx val="1"/>
          <c:order val="1"/>
          <c:tx>
            <c:strRef>
              <c:f>'Base de Cálculo'!$D$599</c:f>
              <c:strCache>
                <c:ptCount val="1"/>
                <c:pt idx="0">
                  <c:v>Controlado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Cálculo'!$B$600:$B$604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Cálculo'!$D$600:$D$604</c:f>
              <c:numCache>
                <c:formatCode>0</c:formatCode>
                <c:ptCount val="5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9</c:v>
                </c:pt>
                <c:pt idx="4">
                  <c:v>11</c:v>
                </c:pt>
              </c:numCache>
            </c:numRef>
          </c:val>
        </c:ser>
        <c:ser>
          <c:idx val="2"/>
          <c:order val="2"/>
          <c:tx>
            <c:strRef>
              <c:f>'Base de Cálculo'!$E$599</c:f>
              <c:strCache>
                <c:ptCount val="1"/>
                <c:pt idx="0">
                  <c:v>Inadequado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2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Cálculo'!$B$600:$B$604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Cálculo'!$E$600:$E$604</c:f>
              <c:numCache>
                <c:formatCode>0</c:formatCode>
                <c:ptCount val="5"/>
                <c:pt idx="0">
                  <c:v>16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332032"/>
        <c:axId val="140337920"/>
      </c:barChart>
      <c:catAx>
        <c:axId val="1403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337920"/>
        <c:crosses val="autoZero"/>
        <c:auto val="1"/>
        <c:lblAlgn val="ctr"/>
        <c:lblOffset val="100"/>
        <c:noMultiLvlLbl val="0"/>
      </c:catAx>
      <c:valAx>
        <c:axId val="140337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3.6821898512838201E-2"/>
              <c:y val="0.1962964841049474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332032"/>
        <c:crosses val="autoZero"/>
        <c:crossBetween val="between"/>
        <c:majorUnit val="10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13" footer="0.3149606200000061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2010</a:t>
            </a:r>
          </a:p>
        </c:rich>
      </c:tx>
      <c:layout>
        <c:manualLayout>
          <c:xMode val="edge"/>
          <c:yMode val="edge"/>
          <c:x val="0.39669602564501588"/>
          <c:y val="0"/>
        </c:manualLayout>
      </c:layout>
      <c:overlay val="1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6"/>
          <c:dLbls>
            <c:dLbl>
              <c:idx val="0"/>
              <c:layout>
                <c:manualLayout>
                  <c:x val="-0.23266906316227456"/>
                  <c:y val="3.472846338266460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3264530049356891"/>
                  <c:y val="-9.352015183080322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74" footer="0.3149606200000087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31766319246549"/>
          <c:y val="5.0925925925925923E-2"/>
          <c:w val="0.61508956975045959"/>
          <c:h val="0.81662802566348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Cálculo'!$C$20</c:f>
              <c:strCache>
                <c:ptCount val="1"/>
                <c:pt idx="0">
                  <c:v>≤ 10</c:v>
                </c:pt>
              </c:strCache>
            </c:strRef>
          </c:tx>
          <c:spPr>
            <a:solidFill>
              <a:srgbClr val="FAEAB0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Cálculo'!$C$21:$C$25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</c:ser>
        <c:ser>
          <c:idx val="1"/>
          <c:order val="1"/>
          <c:tx>
            <c:strRef>
              <c:f>'Base de Cálculo'!$D$20</c:f>
              <c:strCache>
                <c:ptCount val="1"/>
                <c:pt idx="0">
                  <c:v>&gt; 10 e ≤ 30</c:v>
                </c:pt>
              </c:strCache>
            </c:strRef>
          </c:tx>
          <c:spPr>
            <a:solidFill>
              <a:srgbClr val="F6D766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Cálculo'!$D$21:$D$25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</c:ser>
        <c:ser>
          <c:idx val="2"/>
          <c:order val="2"/>
          <c:tx>
            <c:strRef>
              <c:f>'Base de Cálculo'!$E$20</c:f>
              <c:strCache>
                <c:ptCount val="1"/>
                <c:pt idx="0">
                  <c:v>&gt; 30 e ≤ 50</c:v>
                </c:pt>
              </c:strCache>
            </c:strRef>
          </c:tx>
          <c:spPr>
            <a:solidFill>
              <a:srgbClr val="D5AA0D"/>
            </a:solidFill>
          </c:spPr>
          <c:invertIfNegative val="0"/>
          <c:dLbls>
            <c:dLbl>
              <c:idx val="2"/>
              <c:delete val="1"/>
            </c:dLbl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Cálculo'!$E$21:$E$25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ser>
          <c:idx val="3"/>
          <c:order val="3"/>
          <c:tx>
            <c:strRef>
              <c:f>'Base de Cálculo'!$F$20</c:f>
              <c:strCache>
                <c:ptCount val="1"/>
                <c:pt idx="0">
                  <c:v>&gt; 50 e ≤ 70</c:v>
                </c:pt>
              </c:strCache>
            </c:strRef>
          </c:tx>
          <c:spPr>
            <a:solidFill>
              <a:srgbClr val="BD970B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Cálculo'!$F$21:$F$25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</c:ser>
        <c:ser>
          <c:idx val="4"/>
          <c:order val="4"/>
          <c:tx>
            <c:strRef>
              <c:f>'Base de Cálculo'!$G$20</c:f>
              <c:strCache>
                <c:ptCount val="1"/>
                <c:pt idx="0">
                  <c:v>&gt; 70 e ≤ 100</c:v>
                </c:pt>
              </c:strCache>
            </c:strRef>
          </c:tx>
          <c:spPr>
            <a:solidFill>
              <a:srgbClr val="D3760F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Cálculo'!$G$21:$G$25</c:f>
              <c:numCache>
                <c:formatCode>General</c:formatCode>
                <c:ptCount val="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</c:ser>
        <c:ser>
          <c:idx val="5"/>
          <c:order val="5"/>
          <c:tx>
            <c:strRef>
              <c:f>'Base de Cálculo'!$H$20</c:f>
              <c:strCache>
                <c:ptCount val="1"/>
                <c:pt idx="0">
                  <c:v>&gt; 100 e ≤ 1.000</c:v>
                </c:pt>
              </c:strCache>
            </c:strRef>
          </c:tx>
          <c:spPr>
            <a:solidFill>
              <a:srgbClr val="FE3E1E"/>
            </a:solidFill>
          </c:spPr>
          <c:invertIfNegative val="0"/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Cálculo'!$H$21:$H$25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6"/>
          <c:order val="6"/>
          <c:tx>
            <c:strRef>
              <c:f>'Base de Cálculo'!$I$20</c:f>
              <c:strCache>
                <c:ptCount val="1"/>
                <c:pt idx="0">
                  <c:v>&gt; 1.000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'Base de Cálculo'!$B$21:$B$25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Cálculo'!$I$21:$I$25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373376"/>
        <c:axId val="140846208"/>
      </c:barChart>
      <c:catAx>
        <c:axId val="1403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846208"/>
        <c:crosses val="autoZero"/>
        <c:auto val="1"/>
        <c:lblAlgn val="ctr"/>
        <c:lblOffset val="100"/>
        <c:noMultiLvlLbl val="0"/>
      </c:catAx>
      <c:valAx>
        <c:axId val="14084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000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1.7579955044200263E-2"/>
              <c:y val="0.266241570742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373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197644888983473"/>
          <c:y val="5.7951241671714095E-2"/>
          <c:w val="0.22640192948854368"/>
          <c:h val="0.87127649909145977"/>
        </c:manualLayout>
      </c:layout>
      <c:overlay val="0"/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63" footer="0.3149606200000086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90053571676474"/>
          <c:y val="5.1764705882352942E-2"/>
          <c:w val="0.54864687071640461"/>
          <c:h val="0.799913663733209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Cálculo'!$C$40</c:f>
              <c:strCache>
                <c:ptCount val="1"/>
                <c:pt idx="0">
                  <c:v>≤ 70%</c:v>
                </c:pt>
              </c:strCache>
            </c:strRef>
          </c:tx>
          <c:spPr>
            <a:solidFill>
              <a:srgbClr val="B3FF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Cálculo'!$B$41:$B$45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Cálculo'!$C$41:$C$45</c:f>
              <c:numCache>
                <c:formatCode>General</c:formatCode>
                <c:ptCount val="5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</c:numCache>
            </c:numRef>
          </c:val>
        </c:ser>
        <c:ser>
          <c:idx val="1"/>
          <c:order val="1"/>
          <c:tx>
            <c:strRef>
              <c:f>'Base de Cálculo'!$D$40</c:f>
              <c:strCache>
                <c:ptCount val="1"/>
                <c:pt idx="0">
                  <c:v>&gt; 70% e ≤ 80%</c:v>
                </c:pt>
              </c:strCache>
            </c:strRef>
          </c:tx>
          <c:spPr>
            <a:solidFill>
              <a:srgbClr val="00A8A4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Cálculo'!$B$41:$B$45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Cálculo'!$D$41:$D$45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</c:ser>
        <c:ser>
          <c:idx val="2"/>
          <c:order val="2"/>
          <c:tx>
            <c:strRef>
              <c:f>'Base de Cálculo'!$E$40</c:f>
              <c:strCache>
                <c:ptCount val="1"/>
                <c:pt idx="0">
                  <c:v>&gt; 80% e ≤ 90%</c:v>
                </c:pt>
              </c:strCache>
            </c:strRef>
          </c:tx>
          <c:spPr>
            <a:solidFill>
              <a:srgbClr val="00808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Cálculo'!$B$41:$B$45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Cálculo'!$E$41:$E$45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</c:ser>
        <c:ser>
          <c:idx val="3"/>
          <c:order val="3"/>
          <c:tx>
            <c:strRef>
              <c:f>'Base de Cálculo'!$F$40</c:f>
              <c:strCache>
                <c:ptCount val="1"/>
                <c:pt idx="0">
                  <c:v>&gt; 90%</c:v>
                </c:pt>
              </c:strCache>
            </c:strRef>
          </c:tx>
          <c:spPr>
            <a:solidFill>
              <a:srgbClr val="005654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Cálculo'!$B$41:$B$45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Cálculo'!$F$41:$F$45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871168"/>
        <c:axId val="140872704"/>
      </c:barChart>
      <c:catAx>
        <c:axId val="1408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872704"/>
        <c:crosses val="autoZero"/>
        <c:auto val="1"/>
        <c:lblAlgn val="ctr"/>
        <c:lblOffset val="100"/>
        <c:noMultiLvlLbl val="0"/>
      </c:catAx>
      <c:valAx>
        <c:axId val="14087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000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871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14733016096566"/>
          <c:y val="4.5768699202454813E-2"/>
          <c:w val="0.25990369090042631"/>
          <c:h val="0.88833403070992856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57" footer="0.3149606200000085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5206432529267"/>
          <c:y val="3.9532794249775384E-2"/>
          <c:w val="0.58472496797785356"/>
          <c:h val="0.7518896930336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Cálculo'!$C$57</c:f>
              <c:strCache>
                <c:ptCount val="1"/>
                <c:pt idx="0">
                  <c:v>Grupo 1</c:v>
                </c:pt>
              </c:strCache>
            </c:strRef>
          </c:tx>
          <c:spPr>
            <a:solidFill>
              <a:srgbClr val="7D1605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Cálculo'!$B$58:$B$62</c:f>
              <c:numCache>
                <c:formatCode>General</c:formatCode>
                <c:ptCount val="5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</c:numCache>
            </c:numRef>
          </c:cat>
          <c:val>
            <c:numRef>
              <c:f>'Base de Cálculo'!$C$58:$C$62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tx>
            <c:strRef>
              <c:f>'Base de Cálculo'!$D$57</c:f>
              <c:strCache>
                <c:ptCount val="1"/>
                <c:pt idx="0">
                  <c:v>Grupo 2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Cálculo'!$B$58:$B$62</c:f>
              <c:numCache>
                <c:formatCode>General</c:formatCode>
                <c:ptCount val="5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</c:numCache>
            </c:numRef>
          </c:cat>
          <c:val>
            <c:numRef>
              <c:f>'Base de Cálculo'!$D$58:$D$62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ser>
          <c:idx val="2"/>
          <c:order val="2"/>
          <c:tx>
            <c:strRef>
              <c:f>'Base de Cálculo'!$E$57</c:f>
              <c:strCache>
                <c:ptCount val="1"/>
                <c:pt idx="0">
                  <c:v>Grupo 3</c:v>
                </c:pt>
              </c:strCache>
            </c:strRef>
          </c:tx>
          <c:spPr>
            <a:solidFill>
              <a:srgbClr val="DCA440"/>
            </a:solidFill>
          </c:spPr>
          <c:invertIfNegative val="0"/>
          <c:dLbls>
            <c:dLbl>
              <c:idx val="0"/>
              <c:delete val="1"/>
            </c:dLbl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Cálculo'!$B$58:$B$62</c:f>
              <c:numCache>
                <c:formatCode>General</c:formatCode>
                <c:ptCount val="5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</c:numCache>
            </c:numRef>
          </c:cat>
          <c:val>
            <c:numRef>
              <c:f>'Base de Cálculo'!$E$58:$E$62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ser>
          <c:idx val="3"/>
          <c:order val="3"/>
          <c:tx>
            <c:strRef>
              <c:f>'Base de Cálculo'!$F$57</c:f>
              <c:strCache>
                <c:ptCount val="1"/>
                <c:pt idx="0">
                  <c:v>Grupo 4</c:v>
                </c:pt>
              </c:strCache>
            </c:strRef>
          </c:tx>
          <c:spPr>
            <a:solidFill>
              <a:srgbClr val="E4BA6E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Cálculo'!$B$58:$B$62</c:f>
              <c:numCache>
                <c:formatCode>General</c:formatCode>
                <c:ptCount val="5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</c:numCache>
            </c:numRef>
          </c:cat>
          <c:val>
            <c:numRef>
              <c:f>'Base de Cálculo'!$F$58:$F$62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</c:ser>
        <c:ser>
          <c:idx val="4"/>
          <c:order val="4"/>
          <c:tx>
            <c:strRef>
              <c:f>'Base de Cálculo'!$G$57</c:f>
              <c:strCache>
                <c:ptCount val="1"/>
                <c:pt idx="0">
                  <c:v>Grupo 5</c:v>
                </c:pt>
              </c:strCache>
            </c:strRef>
          </c:tx>
          <c:spPr>
            <a:solidFill>
              <a:srgbClr val="F0D8AE"/>
            </a:solidFill>
          </c:spPr>
          <c:invertIfNegative val="0"/>
          <c:dLbls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Cálculo'!$B$58:$B$62</c:f>
              <c:numCache>
                <c:formatCode>General</c:formatCode>
                <c:ptCount val="5"/>
                <c:pt idx="0">
                  <c:v>2004</c:v>
                </c:pt>
                <c:pt idx="1">
                  <c:v>2006</c:v>
                </c:pt>
                <c:pt idx="2">
                  <c:v>2008</c:v>
                </c:pt>
                <c:pt idx="3">
                  <c:v>2010</c:v>
                </c:pt>
                <c:pt idx="4">
                  <c:v>2012</c:v>
                </c:pt>
              </c:numCache>
            </c:numRef>
          </c:cat>
          <c:val>
            <c:numRef>
              <c:f>'Base de Cálculo'!$G$58:$G$62</c:f>
              <c:numCache>
                <c:formatCode>General</c:formatCode>
                <c:ptCount val="5"/>
                <c:pt idx="0">
                  <c:v>8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894976"/>
        <c:axId val="140896512"/>
      </c:barChart>
      <c:catAx>
        <c:axId val="1408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896512"/>
        <c:crosses val="autoZero"/>
        <c:auto val="1"/>
        <c:lblAlgn val="ctr"/>
        <c:lblOffset val="100"/>
        <c:noMultiLvlLbl val="0"/>
      </c:catAx>
      <c:valAx>
        <c:axId val="140896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1.4338503141652751E-2"/>
              <c:y val="0.261335540604594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8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029836751845026"/>
          <c:y val="5.3358005249343914E-2"/>
          <c:w val="0.21314230458035402"/>
          <c:h val="0.8835401574803151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974" footer="0.3149606200000097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82912731176067"/>
          <c:y val="5.1400566183096283E-2"/>
          <c:w val="0.18532510941717778"/>
          <c:h val="0.798225065616797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Cálculo'!$C$73</c:f>
              <c:strCache>
                <c:ptCount val="1"/>
                <c:pt idx="0">
                  <c:v>≤ 0,6 </c:v>
                </c:pt>
              </c:strCache>
            </c:strRef>
          </c:tx>
          <c:spPr>
            <a:solidFill>
              <a:srgbClr val="B42B00"/>
            </a:solidFill>
          </c:spPr>
          <c:invertIfNegative val="0"/>
          <c:cat>
            <c:numRef>
              <c:f>'Base de Cálculo'!$B$74</c:f>
              <c:numCache>
                <c:formatCode>General</c:formatCode>
                <c:ptCount val="1"/>
                <c:pt idx="0">
                  <c:v>2000</c:v>
                </c:pt>
              </c:numCache>
            </c:numRef>
          </c:cat>
          <c:val>
            <c:numRef>
              <c:f>'Base de Cálculo'!$C$74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'Base de Cálculo'!$D$73</c:f>
              <c:strCache>
                <c:ptCount val="1"/>
                <c:pt idx="0">
                  <c:v>&gt; 0,6 e ≤ 0,7 </c:v>
                </c:pt>
              </c:strCache>
            </c:strRef>
          </c:tx>
          <c:spPr>
            <a:solidFill>
              <a:srgbClr val="FF7C53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Cálculo'!$B$74</c:f>
              <c:numCache>
                <c:formatCode>General</c:formatCode>
                <c:ptCount val="1"/>
                <c:pt idx="0">
                  <c:v>2000</c:v>
                </c:pt>
              </c:numCache>
            </c:numRef>
          </c:cat>
          <c:val>
            <c:numRef>
              <c:f>'Base de Cálculo'!$D$74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ser>
          <c:idx val="2"/>
          <c:order val="2"/>
          <c:tx>
            <c:strRef>
              <c:f>'Base de Cálculo'!$E$73</c:f>
              <c:strCache>
                <c:ptCount val="1"/>
                <c:pt idx="0">
                  <c:v>&gt; 0,7 e ≤ 0,8</c:v>
                </c:pt>
              </c:strCache>
            </c:strRef>
          </c:tx>
          <c:spPr>
            <a:solidFill>
              <a:srgbClr val="FFB66D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Cálculo'!$B$74</c:f>
              <c:numCache>
                <c:formatCode>General</c:formatCode>
                <c:ptCount val="1"/>
                <c:pt idx="0">
                  <c:v>2000</c:v>
                </c:pt>
              </c:numCache>
            </c:numRef>
          </c:cat>
          <c:val>
            <c:numRef>
              <c:f>'Base de Cálculo'!$E$74</c:f>
              <c:numCache>
                <c:formatCode>0</c:formatCode>
                <c:ptCount val="1"/>
                <c:pt idx="0">
                  <c:v>24</c:v>
                </c:pt>
              </c:numCache>
            </c:numRef>
          </c:val>
        </c:ser>
        <c:ser>
          <c:idx val="3"/>
          <c:order val="3"/>
          <c:tx>
            <c:strRef>
              <c:f>'Base de Cálculo'!$F$73</c:f>
              <c:strCache>
                <c:ptCount val="1"/>
                <c:pt idx="0">
                  <c:v>&gt; 0,8 e ≤ 0,9</c:v>
                </c:pt>
              </c:strCache>
            </c:strRef>
          </c:tx>
          <c:spPr>
            <a:solidFill>
              <a:srgbClr val="F6D766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Cálculo'!$B$74</c:f>
              <c:numCache>
                <c:formatCode>General</c:formatCode>
                <c:ptCount val="1"/>
                <c:pt idx="0">
                  <c:v>2000</c:v>
                </c:pt>
              </c:numCache>
            </c:numRef>
          </c:cat>
          <c:val>
            <c:numRef>
              <c:f>'Base de Cálculo'!$F$74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</c:ser>
        <c:ser>
          <c:idx val="4"/>
          <c:order val="4"/>
          <c:tx>
            <c:strRef>
              <c:f>'Base de Cálculo'!$G$73</c:f>
              <c:strCache>
                <c:ptCount val="1"/>
                <c:pt idx="0">
                  <c:v>&gt; 0,9</c:v>
                </c:pt>
              </c:strCache>
            </c:strRef>
          </c:tx>
          <c:spPr>
            <a:solidFill>
              <a:srgbClr val="FFFFB9"/>
            </a:solidFill>
          </c:spPr>
          <c:invertIfNegative val="0"/>
          <c:cat>
            <c:numRef>
              <c:f>'Base de Cálculo'!$B$74</c:f>
              <c:numCache>
                <c:formatCode>General</c:formatCode>
                <c:ptCount val="1"/>
                <c:pt idx="0">
                  <c:v>2000</c:v>
                </c:pt>
              </c:numCache>
            </c:numRef>
          </c:cat>
          <c:val>
            <c:numRef>
              <c:f>'Base de Cálculo'!$G$74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937856"/>
        <c:axId val="140951936"/>
      </c:barChart>
      <c:catAx>
        <c:axId val="1409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951936"/>
        <c:crosses val="autoZero"/>
        <c:auto val="1"/>
        <c:lblAlgn val="ctr"/>
        <c:lblOffset val="100"/>
        <c:noMultiLvlLbl val="0"/>
      </c:catAx>
      <c:valAx>
        <c:axId val="14095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000" b="0">
                    <a:latin typeface="Arial" pitchFamily="34" charset="0"/>
                    <a:cs typeface="Arial" pitchFamily="34" charset="0"/>
                  </a:rPr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5.3867803116330423E-2"/>
              <c:y val="0.233005126695611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937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2490221575027793"/>
          <c:y val="0.102555991073803"/>
          <c:w val="0.32278710717451675"/>
          <c:h val="0.75628013458670162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57" footer="0.31496062000000857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Cálculo'!$C$121</c:f>
              <c:strCache>
                <c:ptCount val="1"/>
                <c:pt idx="0">
                  <c:v>Industriais</c:v>
                </c:pt>
              </c:strCache>
            </c:strRef>
          </c:tx>
          <c:spPr>
            <a:solidFill>
              <a:srgbClr val="996633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Cálculo'!$B$122:$B$126</c:f>
              <c:numCache>
                <c:formatCode>0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Cálculo'!$C$122:$C$126</c:f>
              <c:numCache>
                <c:formatCode>#,##0</c:formatCode>
                <c:ptCount val="5"/>
                <c:pt idx="0">
                  <c:v>352</c:v>
                </c:pt>
                <c:pt idx="1">
                  <c:v>376</c:v>
                </c:pt>
                <c:pt idx="2">
                  <c:v>395</c:v>
                </c:pt>
                <c:pt idx="3">
                  <c:v>382</c:v>
                </c:pt>
              </c:numCache>
            </c:numRef>
          </c:val>
        </c:ser>
        <c:ser>
          <c:idx val="1"/>
          <c:order val="1"/>
          <c:tx>
            <c:strRef>
              <c:f>'Base de Cálculo'!$D$121</c:f>
              <c:strCache>
                <c:ptCount val="1"/>
                <c:pt idx="0">
                  <c:v>Comércio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Cálculo'!$B$122:$B$126</c:f>
              <c:numCache>
                <c:formatCode>0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Cálculo'!$D$122:$D$126</c:f>
              <c:numCache>
                <c:formatCode>#,##0</c:formatCode>
                <c:ptCount val="5"/>
                <c:pt idx="0">
                  <c:v>2073</c:v>
                </c:pt>
                <c:pt idx="1">
                  <c:v>2130</c:v>
                </c:pt>
                <c:pt idx="2">
                  <c:v>2167</c:v>
                </c:pt>
                <c:pt idx="3">
                  <c:v>2286</c:v>
                </c:pt>
              </c:numCache>
            </c:numRef>
          </c:val>
        </c:ser>
        <c:ser>
          <c:idx val="2"/>
          <c:order val="2"/>
          <c:tx>
            <c:strRef>
              <c:f>'Base de Cálculo'!$E$121</c:f>
              <c:strCache>
                <c:ptCount val="1"/>
                <c:pt idx="0">
                  <c:v>Serviços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Cálculo'!$B$122:$B$126</c:f>
              <c:numCache>
                <c:formatCode>0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Cálculo'!$E$122:$E$126</c:f>
              <c:numCache>
                <c:formatCode>#,##0</c:formatCode>
                <c:ptCount val="5"/>
                <c:pt idx="0">
                  <c:v>1453</c:v>
                </c:pt>
                <c:pt idx="1">
                  <c:v>1488</c:v>
                </c:pt>
                <c:pt idx="2">
                  <c:v>1557</c:v>
                </c:pt>
                <c:pt idx="3">
                  <c:v>1615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991488"/>
        <c:axId val="140997376"/>
      </c:barChart>
      <c:catAx>
        <c:axId val="1409914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997376"/>
        <c:crosses val="autoZero"/>
        <c:auto val="1"/>
        <c:lblAlgn val="ctr"/>
        <c:lblOffset val="100"/>
        <c:noMultiLvlLbl val="0"/>
      </c:catAx>
      <c:valAx>
        <c:axId val="140997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estabelecimentos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0991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804155870292567"/>
          <c:y val="0.27702456547770826"/>
          <c:w val="0.22341148650348713"/>
          <c:h val="0.46126927682426838"/>
        </c:manualLayout>
      </c:layout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763" footer="0.3149606200000076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999433070670354"/>
          <c:y val="0.11063852775625203"/>
          <c:w val="0.55259370168510913"/>
          <c:h val="0.69361846247189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Cálculo'!$C$105</c:f>
              <c:strCache>
                <c:ptCount val="1"/>
                <c:pt idx="0">
                  <c:v>Pecuária</c:v>
                </c:pt>
              </c:strCache>
            </c:strRef>
          </c:tx>
          <c:spPr>
            <a:solidFill>
              <a:srgbClr val="6E4924"/>
            </a:solidFill>
          </c:spPr>
          <c:invertIfNegative val="0"/>
          <c:cat>
            <c:numRef>
              <c:f>'Base de Cálculo'!$B$106:$B$110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Cálculo'!$C$106:$C$110</c:f>
              <c:numCache>
                <c:formatCode>#,##0</c:formatCode>
                <c:ptCount val="5"/>
                <c:pt idx="0">
                  <c:v>585778</c:v>
                </c:pt>
                <c:pt idx="1">
                  <c:v>543664</c:v>
                </c:pt>
                <c:pt idx="2">
                  <c:v>544184</c:v>
                </c:pt>
                <c:pt idx="3">
                  <c:v>525645</c:v>
                </c:pt>
              </c:numCache>
            </c:numRef>
          </c:val>
        </c:ser>
        <c:ser>
          <c:idx val="1"/>
          <c:order val="1"/>
          <c:tx>
            <c:strRef>
              <c:f>'Base de Cálculo'!$D$105</c:f>
              <c:strCache>
                <c:ptCount val="1"/>
                <c:pt idx="0">
                  <c:v>Avicultura</c:v>
                </c:pt>
              </c:strCache>
            </c:strRef>
          </c:tx>
          <c:spPr>
            <a:solidFill>
              <a:srgbClr val="6F6B23"/>
            </a:solidFill>
          </c:spPr>
          <c:invertIfNegative val="0"/>
          <c:cat>
            <c:numRef>
              <c:f>'Base de Cálculo'!$B$106:$B$110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Cálculo'!$D$106:$D$110</c:f>
              <c:numCache>
                <c:formatCode>#,##0</c:formatCode>
                <c:ptCount val="5"/>
                <c:pt idx="0">
                  <c:v>178561</c:v>
                </c:pt>
                <c:pt idx="1">
                  <c:v>176097</c:v>
                </c:pt>
                <c:pt idx="2">
                  <c:v>131682</c:v>
                </c:pt>
                <c:pt idx="3">
                  <c:v>47095</c:v>
                </c:pt>
              </c:numCache>
            </c:numRef>
          </c:val>
        </c:ser>
        <c:ser>
          <c:idx val="2"/>
          <c:order val="2"/>
          <c:tx>
            <c:strRef>
              <c:f>'Base de Cálculo'!$E$105</c:f>
              <c:strCache>
                <c:ptCount val="1"/>
                <c:pt idx="0">
                  <c:v>Suinocultura</c:v>
                </c:pt>
              </c:strCache>
            </c:strRef>
          </c:tx>
          <c:spPr>
            <a:solidFill>
              <a:srgbClr val="D29B00"/>
            </a:solidFill>
          </c:spPr>
          <c:invertIfNegative val="0"/>
          <c:cat>
            <c:numRef>
              <c:f>'Base de Cálculo'!$B$106:$B$110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Cálculo'!$E$106:$E$110</c:f>
              <c:numCache>
                <c:formatCode>#,##0</c:formatCode>
                <c:ptCount val="5"/>
                <c:pt idx="0">
                  <c:v>30437</c:v>
                </c:pt>
                <c:pt idx="1">
                  <c:v>30109</c:v>
                </c:pt>
                <c:pt idx="2">
                  <c:v>23249</c:v>
                </c:pt>
                <c:pt idx="3">
                  <c:v>23707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10816"/>
        <c:axId val="141012352"/>
      </c:barChart>
      <c:catAx>
        <c:axId val="1410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41012352"/>
        <c:crosses val="autoZero"/>
        <c:auto val="1"/>
        <c:lblAlgn val="ctr"/>
        <c:lblOffset val="100"/>
        <c:noMultiLvlLbl val="0"/>
      </c:catAx>
      <c:valAx>
        <c:axId val="141012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animais</a:t>
                </a:r>
              </a:p>
            </c:rich>
          </c:tx>
          <c:layout>
            <c:manualLayout>
              <c:xMode val="edge"/>
              <c:yMode val="edge"/>
              <c:x val="1.5723270440251583E-2"/>
              <c:y val="0.2721405005938503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41010816"/>
        <c:crosses val="autoZero"/>
        <c:crossBetween val="between"/>
        <c:majorUnit val="200000"/>
      </c:valAx>
    </c:plotArea>
    <c:legend>
      <c:legendPos val="r"/>
      <c:layout>
        <c:manualLayout>
          <c:xMode val="edge"/>
          <c:yMode val="edge"/>
          <c:x val="0.75458798875435196"/>
          <c:y val="0.11704008589835355"/>
          <c:w val="0.22533050533609064"/>
          <c:h val="0.63475497445106865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237" footer="0.49212598500001237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52806238989875"/>
          <c:y val="7.7357543406304324E-2"/>
          <c:w val="0.68291632205358166"/>
          <c:h val="0.75679047280851675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Cálculo'!$C$560</c:f>
              <c:strCache>
                <c:ptCount val="1"/>
                <c:pt idx="0">
                  <c:v>n° de registros</c:v>
                </c:pt>
              </c:strCache>
            </c:strRef>
          </c:tx>
          <c:spPr>
            <a:ln w="25400">
              <a:solidFill>
                <a:srgbClr val="800080"/>
              </a:solidFill>
            </a:ln>
          </c:spPr>
          <c:marker>
            <c:symbol val="star"/>
            <c:size val="7"/>
            <c:spPr>
              <a:solidFill>
                <a:srgbClr val="800080"/>
              </a:solidFill>
              <a:ln>
                <a:solidFill>
                  <a:srgbClr val="800080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Cálculo'!$B$561:$B$564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'Base de Cálculo'!$C$561:$C$564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20544"/>
        <c:axId val="141022336"/>
      </c:lineChart>
      <c:catAx>
        <c:axId val="1410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22336"/>
        <c:crosses val="autoZero"/>
        <c:auto val="1"/>
        <c:lblAlgn val="ctr"/>
        <c:lblOffset val="100"/>
        <c:noMultiLvlLbl val="0"/>
      </c:catAx>
      <c:valAx>
        <c:axId val="14102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</a:t>
                </a:r>
                <a:r>
                  <a:rPr lang="pt-BR" b="0">
                    <a:latin typeface="Arial"/>
                    <a:cs typeface="Arial"/>
                  </a:rPr>
                  <a:t>º de r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egistros de mortandade</a:t>
                </a:r>
              </a:p>
            </c:rich>
          </c:tx>
          <c:layout>
            <c:manualLayout>
              <c:xMode val="edge"/>
              <c:yMode val="edge"/>
              <c:x val="2.6070009768607811E-2"/>
              <c:y val="0.405566705222284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20544"/>
        <c:crosses val="autoZero"/>
        <c:crossBetween val="between"/>
        <c:majorUnit val="2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596" footer="0.3149606200000059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379299386133402"/>
          <c:y val="7.3096814297464799E-2"/>
          <c:w val="0.65174505150302919"/>
          <c:h val="0.71745857498362253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Cálculo'!$C$658</c:f>
              <c:strCache>
                <c:ptCount val="1"/>
                <c:pt idx="0">
                  <c:v>n. de atendimentos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006600"/>
              </a:solidFill>
              <a:ln w="25400">
                <a:solidFill>
                  <a:srgbClr val="0066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Cálculo'!$B$659:$B$663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Cálculo'!$C$659:$C$663</c:f>
              <c:numCache>
                <c:formatCode>0</c:formatCode>
                <c:ptCount val="5"/>
                <c:pt idx="0">
                  <c:v>32</c:v>
                </c:pt>
                <c:pt idx="1">
                  <c:v>31</c:v>
                </c:pt>
                <c:pt idx="2">
                  <c:v>16</c:v>
                </c:pt>
                <c:pt idx="3">
                  <c:v>24</c:v>
                </c:pt>
                <c:pt idx="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42816"/>
        <c:axId val="141044352"/>
      </c:lineChart>
      <c:catAx>
        <c:axId val="1410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44352"/>
        <c:crosses val="autoZero"/>
        <c:auto val="1"/>
        <c:lblAlgn val="ctr"/>
        <c:lblOffset val="100"/>
        <c:noMultiLvlLbl val="0"/>
      </c:catAx>
      <c:valAx>
        <c:axId val="1410443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n° de atendimentos</a:t>
                </a:r>
              </a:p>
            </c:rich>
          </c:tx>
          <c:layout>
            <c:manualLayout>
              <c:xMode val="edge"/>
              <c:yMode val="edge"/>
              <c:x val="5.1661914465463157E-2"/>
              <c:y val="0.3072289976161151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42816"/>
        <c:crosses val="autoZero"/>
        <c:crossBetween val="between"/>
        <c:majorUnit val="4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613" footer="0.3149606200000061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732734191915978"/>
          <c:y val="7.5213634719088984E-2"/>
          <c:w val="0.65158954437668204"/>
          <c:h val="0.6404680581637876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Cálculo'!$C$675</c:f>
              <c:strCache>
                <c:ptCount val="1"/>
                <c:pt idx="0">
                  <c:v>Pluviométrico</c:v>
                </c:pt>
              </c:strCache>
            </c:strRef>
          </c:tx>
          <c:spPr>
            <a:ln>
              <a:solidFill>
                <a:srgbClr val="990033"/>
              </a:solidFill>
            </a:ln>
          </c:spPr>
          <c:marker>
            <c:spPr>
              <a:solidFill>
                <a:srgbClr val="A50021"/>
              </a:solidFill>
              <a:ln w="25400">
                <a:solidFill>
                  <a:srgbClr val="990033"/>
                </a:solidFill>
              </a:ln>
            </c:spPr>
          </c:marker>
          <c:dLbls>
            <c:dLbl>
              <c:idx val="0"/>
              <c:layout>
                <c:manualLayout>
                  <c:x val="-4.612045840588333E-2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6.15384615384615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Cálculo'!$B$676:$B$677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'Base de Cálculo'!$C$676:$C$677</c:f>
              <c:numCache>
                <c:formatCode>0</c:formatCode>
                <c:ptCount val="2"/>
                <c:pt idx="0" formatCode="0.00">
                  <c:v>1.93</c:v>
                </c:pt>
                <c:pt idx="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'Base de Cálculo'!$D$675</c:f>
              <c:strCache>
                <c:ptCount val="1"/>
                <c:pt idx="0">
                  <c:v>Hidrológico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006600"/>
              </a:solidFill>
              <a:ln w="25400">
                <a:solidFill>
                  <a:srgbClr val="006600"/>
                </a:solidFill>
              </a:ln>
            </c:spPr>
          </c:marker>
          <c:dLbls>
            <c:dLbl>
              <c:idx val="1"/>
              <c:layout>
                <c:manualLayout>
                  <c:x val="-0.16704830034610924"/>
                  <c:y val="-6.15384615384615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Cálculo'!$B$676:$B$677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'Base de Cálculo'!$D$676:$D$677</c:f>
              <c:numCache>
                <c:formatCode>0</c:formatCode>
                <c:ptCount val="2"/>
                <c:pt idx="0" formatCode="0.00">
                  <c:v>0.59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62144"/>
        <c:axId val="141063680"/>
      </c:lineChart>
      <c:catAx>
        <c:axId val="1410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063680"/>
        <c:crosses val="autoZero"/>
        <c:auto val="1"/>
        <c:lblAlgn val="ctr"/>
        <c:lblOffset val="100"/>
        <c:noMultiLvlLbl val="0"/>
      </c:catAx>
      <c:valAx>
        <c:axId val="141063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pt-BR" b="0" baseline="0"/>
                  <a:t>estações / 1000 km</a:t>
                </a:r>
                <a:r>
                  <a:rPr lang="pt-BR" b="0" baseline="30000"/>
                  <a:t>2</a:t>
                </a:r>
              </a:p>
            </c:rich>
          </c:tx>
          <c:layout>
            <c:manualLayout>
              <c:xMode val="edge"/>
              <c:yMode val="edge"/>
              <c:x val="4.2165323393809587E-2"/>
              <c:y val="0.3943861314377427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1062144"/>
        <c:crosses val="autoZero"/>
        <c:crossBetween val="between"/>
        <c:majorUnit val="2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608" footer="0.31496062000000608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038164634763114"/>
          <c:y val="5.8187482818656933E-2"/>
          <c:w val="0.68114914523086745"/>
          <c:h val="0.77508767691578073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Cálculo'!$C$700</c:f>
              <c:strCache>
                <c:ptCount val="1"/>
                <c:pt idx="0">
                  <c:v>nº de outorgas</c:v>
                </c:pt>
              </c:strCache>
            </c:strRef>
          </c:tx>
          <c:spPr>
            <a:ln>
              <a:solidFill>
                <a:srgbClr val="CC6600"/>
              </a:solidFill>
            </a:ln>
          </c:spPr>
          <c:marker>
            <c:spPr>
              <a:solidFill>
                <a:srgbClr val="CC6600"/>
              </a:solidFill>
              <a:ln w="25400">
                <a:solidFill>
                  <a:srgbClr val="CC66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Cálculo'!$B$701:$B$705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Cálculo'!$C$701:$C$705</c:f>
              <c:numCache>
                <c:formatCode>General</c:formatCode>
                <c:ptCount val="5"/>
                <c:pt idx="0">
                  <c:v>443</c:v>
                </c:pt>
                <c:pt idx="1">
                  <c:v>571</c:v>
                </c:pt>
                <c:pt idx="2">
                  <c:v>615</c:v>
                </c:pt>
                <c:pt idx="3">
                  <c:v>130</c:v>
                </c:pt>
                <c:pt idx="4" formatCode="0">
                  <c:v>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75968"/>
        <c:axId val="141077504"/>
      </c:lineChart>
      <c:catAx>
        <c:axId val="1410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77504"/>
        <c:crosses val="autoZero"/>
        <c:auto val="1"/>
        <c:lblAlgn val="ctr"/>
        <c:lblOffset val="100"/>
        <c:noMultiLvlLbl val="0"/>
      </c:catAx>
      <c:valAx>
        <c:axId val="1410775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r>
                  <a:rPr lang="en-US" sz="1000" b="0" i="0" baseline="0">
                    <a:latin typeface="Arial" pitchFamily="34" charset="0"/>
                    <a:cs typeface="Arial" pitchFamily="34" charset="0"/>
                  </a:rPr>
                  <a:t>nº de outorgas</a:t>
                </a:r>
                <a:endParaRPr lang="pt-BR" sz="10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2.5881098565005655E-2"/>
              <c:y val="0.454194746882367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75968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608" footer="0.3149606200000060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2009</a:t>
            </a:r>
          </a:p>
        </c:rich>
      </c:tx>
      <c:layout>
        <c:manualLayout>
          <c:xMode val="edge"/>
          <c:yMode val="edge"/>
          <c:x val="0.38932283464568429"/>
          <c:y val="8.1302937569485041E-3"/>
        </c:manualLayout>
      </c:layout>
      <c:overlay val="1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1037729658792635"/>
                  <c:y val="8.173612444785864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7862737860892389"/>
                  <c:y val="-0.1942596504705204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numLit>
              <c:formatCode>General</c:formatCode>
              <c:ptCount val="2"/>
            </c:numLit>
          </c:cat>
          <c:val>
            <c:numLit>
              <c:formatCode>General</c:formatCode>
              <c:ptCount val="2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91" footer="0.31496062000000891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860193793068938"/>
          <c:y val="8.654953386678188E-2"/>
          <c:w val="0.6407425163749505"/>
          <c:h val="0.72565666892459535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Cálculo'!$C$145</c:f>
              <c:strCache>
                <c:ptCount val="1"/>
                <c:pt idx="0">
                  <c:v>KW</c:v>
                </c:pt>
              </c:strCache>
            </c:strRef>
          </c:tx>
          <c:spPr>
            <a:ln w="25400">
              <a:solidFill>
                <a:srgbClr val="663300"/>
              </a:solidFill>
            </a:ln>
          </c:spPr>
          <c:marker>
            <c:spPr>
              <a:solidFill>
                <a:srgbClr val="663300"/>
              </a:solidFill>
              <a:ln w="25400">
                <a:solidFill>
                  <a:srgbClr val="663300"/>
                </a:solidFill>
              </a:ln>
            </c:spPr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NF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Cálculo'!$B$147:$B$148</c:f>
              <c:numCache>
                <c:formatCode>General</c:formatCode>
                <c:ptCount val="2"/>
                <c:pt idx="0">
                  <c:v>2009</c:v>
                </c:pt>
                <c:pt idx="1">
                  <c:v>2010</c:v>
                </c:pt>
              </c:numCache>
            </c:numRef>
          </c:cat>
          <c:val>
            <c:numRef>
              <c:f>'Base de Cálculo'!$C$147:$C$148</c:f>
              <c:numCache>
                <c:formatCode>#,##0</c:formatCode>
                <c:ptCount val="2"/>
                <c:pt idx="0">
                  <c:v>272370</c:v>
                </c:pt>
                <c:pt idx="1">
                  <c:v>235170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97984"/>
        <c:axId val="141103872"/>
      </c:lineChart>
      <c:catAx>
        <c:axId val="1410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103872"/>
        <c:crosses val="autoZero"/>
        <c:auto val="1"/>
        <c:lblAlgn val="ctr"/>
        <c:lblOffset val="100"/>
        <c:noMultiLvlLbl val="0"/>
      </c:catAx>
      <c:valAx>
        <c:axId val="141103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100" b="0">
                    <a:latin typeface="Arial" pitchFamily="34" charset="0"/>
                    <a:cs typeface="Arial" pitchFamily="34" charset="0"/>
                  </a:rPr>
                  <a:t>KW</a:t>
                </a:r>
              </a:p>
            </c:rich>
          </c:tx>
          <c:layout>
            <c:manualLayout>
              <c:xMode val="edge"/>
              <c:yMode val="edge"/>
              <c:x val="2.4441944756905423E-3"/>
              <c:y val="0.4431196300397198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09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757" footer="0.31496062000000757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377217403349956"/>
          <c:y val="0.13089005235602094"/>
          <c:w val="0.54741696852705191"/>
          <c:h val="0.684601224168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'Base de Cálculo'!$C$159</c:f>
              <c:strCache>
                <c:ptCount val="1"/>
                <c:pt idx="0">
                  <c:v>km2</c:v>
                </c:pt>
              </c:strCache>
            </c:strRef>
          </c:tx>
          <c:spPr>
            <a:solidFill>
              <a:srgbClr val="996633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3.063063410718696E-3"/>
                  <c:y val="-5.87939791546676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Cálculo'!$B$160:$B$163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'Base de Cálculo'!$C$160:$C$163</c:f>
              <c:numCache>
                <c:formatCode>#,##0</c:formatCode>
                <c:ptCount val="4"/>
                <c:pt idx="1">
                  <c:v>18.809999999999999</c:v>
                </c:pt>
                <c:pt idx="2">
                  <c:v>15.81</c:v>
                </c:pt>
                <c:pt idx="3">
                  <c:v>15.811199999999999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1114752"/>
        <c:axId val="141121792"/>
      </c:barChart>
      <c:catAx>
        <c:axId val="14111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2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121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km</a:t>
                </a:r>
                <a:r>
                  <a:rPr lang="pt-BR" sz="1000" b="0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4.1770297656687813E-2"/>
              <c:y val="0.409171433414542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14752"/>
        <c:crosses val="autoZero"/>
        <c:crossBetween val="between"/>
        <c:majorUnit val="4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98" footer="0.49212598500001198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58222083175883"/>
          <c:y val="3.9759123617638878E-2"/>
          <c:w val="0.62670997939119866"/>
          <c:h val="0.75947919936635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Cálculo'!$C$400</c:f>
              <c:strCache>
                <c:ptCount val="1"/>
                <c:pt idx="0">
                  <c:v>Disponibilidade subterrânea per capita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Cálculo'!$B$401:$B$405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Cálculo'!$C$401:$C$405</c:f>
              <c:numCache>
                <c:formatCode>#,##0.00</c:formatCode>
                <c:ptCount val="5"/>
                <c:pt idx="0">
                  <c:v>5237.9799999999996</c:v>
                </c:pt>
                <c:pt idx="1">
                  <c:v>5527.39</c:v>
                </c:pt>
                <c:pt idx="2">
                  <c:v>5487.04</c:v>
                </c:pt>
                <c:pt idx="3">
                  <c:v>5786.64</c:v>
                </c:pt>
                <c:pt idx="4" formatCode="0.0">
                  <c:v>5775.445271755174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152640"/>
        <c:axId val="141154176"/>
      </c:barChart>
      <c:lineChart>
        <c:grouping val="standard"/>
        <c:varyColors val="0"/>
        <c:ser>
          <c:idx val="1"/>
          <c:order val="1"/>
          <c:tx>
            <c:strRef>
              <c:f>'Base de Cálculo'!$D$400</c:f>
              <c:strCache>
                <c:ptCount val="1"/>
                <c:pt idx="0">
                  <c:v>População total</c:v>
                </c:pt>
              </c:strCache>
            </c:strRef>
          </c:tx>
          <c:spPr>
            <a:ln w="38100">
              <a:solidFill>
                <a:srgbClr val="663300"/>
              </a:solidFill>
            </a:ln>
          </c:spPr>
          <c:marker>
            <c:symbol val="none"/>
          </c:marker>
          <c:cat>
            <c:numRef>
              <c:f>'Base de Cálculo'!$B$401:$B$405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Cálculo'!$D$401:$D$405</c:f>
              <c:numCache>
                <c:formatCode>#,##0</c:formatCode>
                <c:ptCount val="5"/>
                <c:pt idx="0">
                  <c:v>403383</c:v>
                </c:pt>
                <c:pt idx="1">
                  <c:v>382262</c:v>
                </c:pt>
                <c:pt idx="2">
                  <c:v>385073</c:v>
                </c:pt>
                <c:pt idx="3">
                  <c:v>365136</c:v>
                </c:pt>
                <c:pt idx="4">
                  <c:v>365844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58272"/>
        <c:axId val="141156352"/>
      </c:lineChart>
      <c:catAx>
        <c:axId val="14115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154176"/>
        <c:crosses val="autoZero"/>
        <c:auto val="1"/>
        <c:lblAlgn val="ctr"/>
        <c:lblOffset val="100"/>
        <c:noMultiLvlLbl val="0"/>
      </c:catAx>
      <c:valAx>
        <c:axId val="141154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/hab.ano</a:t>
                </a:r>
              </a:p>
            </c:rich>
          </c:tx>
          <c:layout>
            <c:manualLayout>
              <c:xMode val="edge"/>
              <c:yMode val="edge"/>
              <c:x val="8.559909234571934E-3"/>
              <c:y val="0.3206577204507738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152640"/>
        <c:crosses val="autoZero"/>
        <c:crossBetween val="between"/>
      </c:valAx>
      <c:valAx>
        <c:axId val="141156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habitantes</a:t>
                </a:r>
              </a:p>
            </c:rich>
          </c:tx>
          <c:layout>
            <c:manualLayout>
              <c:xMode val="edge"/>
              <c:yMode val="edge"/>
              <c:x val="0.94610821234642306"/>
              <c:y val="0.278911672723736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158272"/>
        <c:crosses val="max"/>
        <c:crossBetween val="between"/>
      </c:valAx>
      <c:catAx>
        <c:axId val="1411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1156352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02" footer="0.314960620000006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02015161556611"/>
          <c:y val="8.9438675830436326E-2"/>
          <c:w val="0.77038884930499785"/>
          <c:h val="0.67862157726153083"/>
        </c:manualLayout>
      </c:layout>
      <c:barChart>
        <c:barDir val="col"/>
        <c:grouping val="stacked"/>
        <c:varyColors val="0"/>
        <c:ser>
          <c:idx val="0"/>
          <c:order val="0"/>
          <c:tx>
            <c:v>Ótima</c:v>
          </c:tx>
          <c:spPr>
            <a:solidFill>
              <a:srgbClr val="0000FF"/>
            </a:solidFill>
          </c:spPr>
          <c:invertIfNegative val="0"/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1"/>
          <c:order val="1"/>
          <c:tx>
            <c:v>Bom</c:v>
          </c:tx>
          <c:spPr>
            <a:solidFill>
              <a:srgbClr val="0099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5</c:v>
              </c:pt>
              <c:pt idx="1">
                <c:v>9</c:v>
              </c:pt>
              <c:pt idx="2">
                <c:v>8</c:v>
              </c:pt>
              <c:pt idx="3">
                <c:v>8</c:v>
              </c:pt>
              <c:pt idx="4">
                <c:v>11</c:v>
              </c:pt>
            </c:numLit>
          </c:val>
        </c:ser>
        <c:ser>
          <c:idx val="2"/>
          <c:order val="2"/>
          <c:tx>
            <c:v>Regular</c:v>
          </c:tx>
          <c:spPr>
            <a:solidFill>
              <a:srgbClr val="FFFF00"/>
            </a:solidFill>
          </c:spPr>
          <c:invertIfNegative val="0"/>
          <c:dLbls>
            <c:dLbl>
              <c:idx val="4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0</c:v>
              </c:pt>
            </c:numLit>
          </c:val>
        </c:ser>
        <c:ser>
          <c:idx val="3"/>
          <c:order val="3"/>
          <c:tx>
            <c:v>Ruim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4"/>
          <c:order val="4"/>
          <c:tx>
            <c:v>Péssima</c:v>
          </c:tx>
          <c:spPr>
            <a:solidFill>
              <a:srgbClr val="800080"/>
            </a:solidFill>
          </c:spPr>
          <c:invertIfNegative val="0"/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174272"/>
        <c:axId val="141175808"/>
      </c:barChart>
      <c:catAx>
        <c:axId val="1411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75808"/>
        <c:crosses val="autoZero"/>
        <c:auto val="1"/>
        <c:lblAlgn val="ctr"/>
        <c:lblOffset val="100"/>
        <c:noMultiLvlLbl val="0"/>
      </c:catAx>
      <c:valAx>
        <c:axId val="14117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nº  de pontos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17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46217249159712"/>
          <c:y val="0.89171980551611374"/>
          <c:w val="0.82171860096435301"/>
          <c:h val="5.954735166300928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35" footer="0.31496062000000535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02015161556611"/>
          <c:y val="8.9438675830436326E-2"/>
          <c:w val="0.77038884930499785"/>
          <c:h val="0.67862157726153083"/>
        </c:manualLayout>
      </c:layout>
      <c:barChart>
        <c:barDir val="col"/>
        <c:grouping val="stacked"/>
        <c:varyColors val="0"/>
        <c:ser>
          <c:idx val="0"/>
          <c:order val="0"/>
          <c:tx>
            <c:v>Ótimo</c:v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1</c:v>
              </c:pt>
              <c:pt idx="3">
                <c:v>0</c:v>
              </c:pt>
              <c:pt idx="4">
                <c:v>3</c:v>
              </c:pt>
            </c:numLit>
          </c:val>
        </c:ser>
        <c:ser>
          <c:idx val="1"/>
          <c:order val="1"/>
          <c:tx>
            <c:v>Bom</c:v>
          </c:tx>
          <c:spPr>
            <a:solidFill>
              <a:srgbClr val="009900"/>
            </a:solidFill>
          </c:spPr>
          <c:invertIfNegative val="0"/>
          <c:dLbls>
            <c:dLbl>
              <c:idx val="1"/>
              <c:delete val="1"/>
            </c:dLbl>
            <c:dLbl>
              <c:idx val="3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2</c:v>
              </c:pt>
              <c:pt idx="3">
                <c:v>0</c:v>
              </c:pt>
              <c:pt idx="4">
                <c:v>2</c:v>
              </c:pt>
            </c:numLit>
          </c:val>
        </c:ser>
        <c:ser>
          <c:idx val="2"/>
          <c:order val="2"/>
          <c:tx>
            <c:v>Regular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3</c:v>
              </c:pt>
              <c:pt idx="1">
                <c:v>6</c:v>
              </c:pt>
              <c:pt idx="2">
                <c:v>2</c:v>
              </c:pt>
              <c:pt idx="3">
                <c:v>4</c:v>
              </c:pt>
              <c:pt idx="4">
                <c:v>1</c:v>
              </c:pt>
            </c:numLit>
          </c:val>
        </c:ser>
        <c:ser>
          <c:idx val="3"/>
          <c:order val="3"/>
          <c:tx>
            <c:v>Ruim</c:v>
          </c:tx>
          <c:spPr>
            <a:solidFill>
              <a:srgbClr val="FF0000"/>
            </a:solidFill>
          </c:spPr>
          <c:invertIfNegative val="0"/>
          <c:dLbls>
            <c:dLbl>
              <c:idx val="4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2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0</c:v>
              </c:pt>
            </c:numLit>
          </c:val>
        </c:ser>
        <c:ser>
          <c:idx val="4"/>
          <c:order val="4"/>
          <c:tx>
            <c:v>Péssimo</c:v>
          </c:tx>
          <c:spPr>
            <a:solidFill>
              <a:srgbClr val="800080"/>
            </a:solidFill>
          </c:spPr>
          <c:invertIfNegative val="0"/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205504"/>
        <c:axId val="141207040"/>
      </c:barChart>
      <c:catAx>
        <c:axId val="1412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207040"/>
        <c:crosses val="autoZero"/>
        <c:auto val="1"/>
        <c:lblAlgn val="ctr"/>
        <c:lblOffset val="100"/>
        <c:noMultiLvlLbl val="0"/>
      </c:catAx>
      <c:valAx>
        <c:axId val="14120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nº de pontos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20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46212202926702"/>
          <c:y val="0.89171951207249012"/>
          <c:w val="0.82171862078883962"/>
          <c:h val="5.954767148359241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35" footer="0.31496062000000535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02015161556611"/>
          <c:y val="8.9438675830436326E-2"/>
          <c:w val="0.78166399143452225"/>
          <c:h val="0.59710907855458395"/>
        </c:manualLayout>
      </c:layout>
      <c:barChart>
        <c:barDir val="col"/>
        <c:grouping val="stacked"/>
        <c:varyColors val="0"/>
        <c:ser>
          <c:idx val="0"/>
          <c:order val="0"/>
          <c:tx>
            <c:v>Ultraoligotrófico</c:v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6</c:v>
              </c:pt>
            </c:numLit>
          </c:val>
        </c:ser>
        <c:ser>
          <c:idx val="1"/>
          <c:order val="1"/>
          <c:tx>
            <c:v>Oligotrófico</c:v>
          </c:tx>
          <c:spPr>
            <a:solidFill>
              <a:srgbClr val="009900"/>
            </a:solidFill>
          </c:spPr>
          <c:invertIfNegative val="0"/>
          <c:dLbls>
            <c:dLbl>
              <c:idx val="3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1</c:v>
              </c:pt>
              <c:pt idx="3">
                <c:v>0</c:v>
              </c:pt>
              <c:pt idx="4">
                <c:v>1</c:v>
              </c:pt>
            </c:numLit>
          </c:val>
        </c:ser>
        <c:ser>
          <c:idx val="2"/>
          <c:order val="2"/>
          <c:tx>
            <c:v>Mesotrófico</c:v>
          </c:tx>
          <c:spPr>
            <a:solidFill>
              <a:srgbClr val="FFFF00"/>
            </a:solidFill>
          </c:spPr>
          <c:invertIfNegative val="0"/>
          <c:dLbls>
            <c:dLbl>
              <c:idx val="4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3</c:v>
              </c:pt>
              <c:pt idx="1">
                <c:v>4</c:v>
              </c:pt>
              <c:pt idx="2">
                <c:v>6</c:v>
              </c:pt>
              <c:pt idx="3">
                <c:v>5</c:v>
              </c:pt>
              <c:pt idx="4">
                <c:v>0</c:v>
              </c:pt>
            </c:numLit>
          </c:val>
        </c:ser>
        <c:ser>
          <c:idx val="3"/>
          <c:order val="3"/>
          <c:tx>
            <c:v>Eutrófico</c:v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1</c:v>
              </c:pt>
              <c:pt idx="3">
                <c:v>3</c:v>
              </c:pt>
              <c:pt idx="4">
                <c:v>0</c:v>
              </c:pt>
            </c:numLit>
          </c:val>
        </c:ser>
        <c:ser>
          <c:idx val="4"/>
          <c:order val="4"/>
          <c:tx>
            <c:v>Supereutrófico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ser>
          <c:idx val="5"/>
          <c:order val="5"/>
          <c:tx>
            <c:v>Hipereutrófico</c:v>
          </c:tx>
          <c:spPr>
            <a:solidFill>
              <a:srgbClr val="7030A0"/>
            </a:solidFill>
          </c:spPr>
          <c:invertIfNegative val="0"/>
          <c:dLbls>
            <c:dLbl>
              <c:idx val="4"/>
              <c:delete val="1"/>
            </c:dLbl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307904"/>
        <c:axId val="141309440"/>
      </c:barChart>
      <c:catAx>
        <c:axId val="141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309440"/>
        <c:crosses val="autoZero"/>
        <c:auto val="1"/>
        <c:lblAlgn val="ctr"/>
        <c:lblOffset val="100"/>
        <c:noMultiLvlLbl val="0"/>
      </c:catAx>
      <c:valAx>
        <c:axId val="14130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nº de pontos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3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53421965470397E-2"/>
          <c:y val="0.82394602736514078"/>
          <c:w val="0.85500046162571464"/>
          <c:h val="0.16421138079389594"/>
        </c:manualLayout>
      </c:layout>
      <c:overlay val="1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541" footer="0.3149606200000054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[OD] ≥ 5 mg/l</c:v>
          </c:tx>
          <c:spPr>
            <a:solidFill>
              <a:srgbClr val="92D05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6</c:v>
              </c:pt>
              <c:pt idx="1">
                <c:v>10</c:v>
              </c:pt>
              <c:pt idx="2">
                <c:v>7</c:v>
              </c:pt>
              <c:pt idx="3">
                <c:v>10</c:v>
              </c:pt>
              <c:pt idx="4">
                <c:v>11</c:v>
              </c:pt>
            </c:numLit>
          </c:val>
        </c:ser>
        <c:ser>
          <c:idx val="2"/>
          <c:order val="1"/>
          <c:tx>
            <c:v>[OD] &lt; 5 mg/l</c:v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3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335552"/>
        <c:axId val="141349632"/>
      </c:barChart>
      <c:catAx>
        <c:axId val="1413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49632"/>
        <c:crosses val="autoZero"/>
        <c:auto val="1"/>
        <c:lblAlgn val="ctr"/>
        <c:lblOffset val="100"/>
        <c:noMultiLvlLbl val="0"/>
      </c:catAx>
      <c:valAx>
        <c:axId val="14134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amostras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3555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88429571303594"/>
          <c:y val="6.9444444444444503E-2"/>
          <c:w val="0.81056014873139737"/>
          <c:h val="0.6872047244094488"/>
        </c:manualLayout>
      </c:layout>
      <c:barChart>
        <c:barDir val="col"/>
        <c:grouping val="stacked"/>
        <c:varyColors val="0"/>
        <c:ser>
          <c:idx val="0"/>
          <c:order val="0"/>
          <c:tx>
            <c:v>Ótima</c:v>
          </c:tx>
          <c:spPr>
            <a:solidFill>
              <a:srgbClr val="0066CC"/>
            </a:solidFill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</c:v>
              </c:pt>
            </c:numLit>
          </c:val>
        </c:ser>
        <c:ser>
          <c:idx val="1"/>
          <c:order val="1"/>
          <c:tx>
            <c:v>Boa</c:v>
          </c:tx>
          <c:spPr>
            <a:solidFill>
              <a:srgbClr val="2CB22C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2</c:v>
              </c:pt>
              <c:pt idx="1">
                <c:v>4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</c:numLit>
          </c:val>
        </c:ser>
        <c:ser>
          <c:idx val="2"/>
          <c:order val="2"/>
          <c:tx>
            <c:v>Regular</c:v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delete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0</c:v>
              </c:pt>
              <c:pt idx="4">
                <c:v>2</c:v>
              </c:pt>
            </c:numLit>
          </c:val>
        </c:ser>
        <c:ser>
          <c:idx val="3"/>
          <c:order val="3"/>
          <c:tx>
            <c:v>Ruim</c:v>
          </c:tx>
          <c:spPr>
            <a:solidFill>
              <a:srgbClr val="FF9900"/>
            </a:solidFill>
          </c:spPr>
          <c:invertIfNegative val="0"/>
          <c:dLbls>
            <c:dLbl>
              <c:idx val="1"/>
              <c:delete val="1"/>
            </c:dLbl>
            <c:dLbl>
              <c:idx val="2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</c:v>
              </c:pt>
            </c:numLit>
          </c:val>
        </c:ser>
        <c:ser>
          <c:idx val="4"/>
          <c:order val="4"/>
          <c:tx>
            <c:v>Péssima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379072"/>
        <c:axId val="141380608"/>
      </c:barChart>
      <c:catAx>
        <c:axId val="1413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80608"/>
        <c:crosses val="autoZero"/>
        <c:auto val="1"/>
        <c:lblAlgn val="ctr"/>
        <c:lblOffset val="100"/>
        <c:noMultiLvlLbl val="0"/>
      </c:catAx>
      <c:valAx>
        <c:axId val="141380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praias</a:t>
                </a:r>
              </a:p>
            </c:rich>
          </c:tx>
          <c:layout>
            <c:manualLayout>
              <c:xMode val="edge"/>
              <c:yMode val="edge"/>
              <c:x val="3.0555504091400343E-2"/>
              <c:y val="0.3240739313180314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7907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491" footer="0.3149606200000049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98169460336625"/>
          <c:y val="5.0842855905450485E-2"/>
          <c:w val="0.8104440187437667"/>
          <c:h val="0.7246093252421496"/>
        </c:manualLayout>
      </c:layout>
      <c:barChart>
        <c:barDir val="col"/>
        <c:grouping val="stacked"/>
        <c:varyColors val="0"/>
        <c:ser>
          <c:idx val="0"/>
          <c:order val="0"/>
          <c:tx>
            <c:v>Própria</c:v>
          </c:tx>
          <c:spPr>
            <a:solidFill>
              <a:srgbClr val="33CC33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251</c:v>
              </c:pt>
              <c:pt idx="1">
                <c:v>265</c:v>
              </c:pt>
              <c:pt idx="2">
                <c:v>254</c:v>
              </c:pt>
              <c:pt idx="3">
                <c:v>157</c:v>
              </c:pt>
              <c:pt idx="4">
                <c:v>260</c:v>
              </c:pt>
            </c:numLit>
          </c:val>
        </c:ser>
        <c:ser>
          <c:idx val="1"/>
          <c:order val="1"/>
          <c:tx>
            <c:v>Imprópria</c:v>
          </c:tx>
          <c:spPr>
            <a:solidFill>
              <a:srgbClr val="FF0000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</c:numLit>
          </c:cat>
          <c:val>
            <c:numLit>
              <c:formatCode>General</c:formatCode>
              <c:ptCount val="5"/>
              <c:pt idx="0">
                <c:v>9</c:v>
              </c:pt>
              <c:pt idx="1">
                <c:v>0</c:v>
              </c:pt>
              <c:pt idx="2">
                <c:v>6</c:v>
              </c:pt>
              <c:pt idx="3">
                <c:v>3</c:v>
              </c:pt>
              <c:pt idx="4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394688"/>
        <c:axId val="141396224"/>
      </c:barChart>
      <c:catAx>
        <c:axId val="1413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96224"/>
        <c:crosses val="autoZero"/>
        <c:auto val="1"/>
        <c:lblAlgn val="ctr"/>
        <c:lblOffset val="100"/>
        <c:noMultiLvlLbl val="0"/>
      </c:catAx>
      <c:valAx>
        <c:axId val="14139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 de amostras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394688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347" footer="0.31496062000000347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5702349286876"/>
          <c:y val="7.1197636015992133E-2"/>
          <c:w val="0.74361476627502165"/>
          <c:h val="0.721685128707551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Cálculo'!$D$177</c:f>
              <c:strCache>
                <c:ptCount val="1"/>
                <c:pt idx="0">
                  <c:v>Demanda superficial 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t-BR" sz="1000"/>
                      <a:t>96%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7014430228951202E-3"/>
                  <c:y val="-8.7394618105104342E-4"/>
                </c:manualLayout>
              </c:layout>
              <c:tx>
                <c:rich>
                  <a:bodyPr/>
                  <a:lstStyle/>
                  <a:p>
                    <a:r>
                      <a:rPr lang="pt-BR" sz="1000"/>
                      <a:t>98%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pt-BR" sz="1000"/>
                      <a:t>98%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pt-BR" sz="1000"/>
                      <a:t>98%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98%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Cálculo'!$C$178:$C$182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Cálculo'!$D$178:$D$182</c:f>
              <c:numCache>
                <c:formatCode>#,##0.0</c:formatCode>
                <c:ptCount val="5"/>
                <c:pt idx="0">
                  <c:v>1.881</c:v>
                </c:pt>
                <c:pt idx="1">
                  <c:v>3.0579999999999998</c:v>
                </c:pt>
                <c:pt idx="2">
                  <c:v>3.06</c:v>
                </c:pt>
                <c:pt idx="3">
                  <c:v>3.21</c:v>
                </c:pt>
                <c:pt idx="4">
                  <c:v>3.2232563856230936</c:v>
                </c:pt>
              </c:numCache>
            </c:numRef>
          </c:val>
        </c:ser>
        <c:ser>
          <c:idx val="1"/>
          <c:order val="1"/>
          <c:tx>
            <c:strRef>
              <c:f>'Base de Cálculo'!$E$177</c:f>
              <c:strCache>
                <c:ptCount val="1"/>
                <c:pt idx="0">
                  <c:v>Demanda subterrânea 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pt-BR" sz="1000"/>
                      <a:t>4%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pt-BR" sz="1000"/>
                      <a:t>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pt-BR" sz="1000"/>
                      <a:t>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pt-BR" sz="1000"/>
                      <a:t>2%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Cálculo'!$C$178:$C$182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Cálculo'!$E$178:$E$182</c:f>
              <c:numCache>
                <c:formatCode>#,##0.0</c:formatCode>
                <c:ptCount val="5"/>
                <c:pt idx="0">
                  <c:v>7.0000000000000007E-2</c:v>
                </c:pt>
                <c:pt idx="1">
                  <c:v>7.0999999999999994E-2</c:v>
                </c:pt>
                <c:pt idx="2">
                  <c:v>7.0000000000000007E-2</c:v>
                </c:pt>
                <c:pt idx="3">
                  <c:v>7.2999999999999995E-2</c:v>
                </c:pt>
                <c:pt idx="4">
                  <c:v>7.625555577806141E-2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1422592"/>
        <c:axId val="141424128"/>
      </c:barChart>
      <c:catAx>
        <c:axId val="1414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4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4241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100" b="0"/>
                  <a:t>m</a:t>
                </a:r>
                <a:r>
                  <a:rPr lang="pt-BR" sz="1100" b="0" baseline="30000"/>
                  <a:t>3</a:t>
                </a:r>
                <a:r>
                  <a:rPr lang="pt-BR" sz="1100" b="0"/>
                  <a:t>/s</a:t>
                </a:r>
              </a:p>
            </c:rich>
          </c:tx>
          <c:layout>
            <c:manualLayout>
              <c:xMode val="edge"/>
              <c:yMode val="edge"/>
              <c:x val="2.9154409390100534E-2"/>
              <c:y val="0.3915871230381918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422592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879194117880297E-2"/>
          <c:y val="0.8969314574935987"/>
          <c:w val="0.88511670080004434"/>
          <c:h val="8.84355039521450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98" footer="0.4921259850000119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Lbl>
              <c:idx val="0"/>
              <c:layout>
                <c:manualLayout>
                  <c:x val="-3.9880358923230696E-3"/>
                  <c:y val="0.11764705882352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3113146749952833E-17"/>
                  <c:y val="0.14565826330532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151260504201680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1288515406162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57696"/>
        <c:axId val="127779968"/>
      </c:barChart>
      <c:catAx>
        <c:axId val="1277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7779968"/>
        <c:crosses val="autoZero"/>
        <c:auto val="1"/>
        <c:lblAlgn val="ctr"/>
        <c:lblOffset val="100"/>
        <c:noMultiLvlLbl val="0"/>
      </c:catAx>
      <c:valAx>
        <c:axId val="127779968"/>
        <c:scaling>
          <c:orientation val="minMax"/>
        </c:scaling>
        <c:delete val="1"/>
        <c:axPos val="l"/>
        <c:maj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BR"/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2.5404309491254629E-3"/>
              <c:y val="0.1987132490791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127757696"/>
        <c:crosses val="autoZero"/>
        <c:crossBetween val="between"/>
      </c:valAx>
      <c:spPr>
        <a:solidFill>
          <a:schemeClr val="bg2"/>
        </a:solidFill>
      </c:spPr>
    </c:plotArea>
    <c:legend>
      <c:legendPos val="r"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74" footer="0.31496062000000874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46051061799095"/>
          <c:y val="4.5857397012666945E-2"/>
          <c:w val="0.74820109024834558"/>
          <c:h val="0.65019080218546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Cálculo'!$C$512</c:f>
              <c:strCache>
                <c:ptCount val="1"/>
                <c:pt idx="0">
                  <c:v>Demanda subterrânea 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Cálculo'!$B$513:$B$517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Cálculo'!$C$513:$C$517</c:f>
              <c:numCache>
                <c:formatCode>0.00</c:formatCode>
                <c:ptCount val="5"/>
                <c:pt idx="0">
                  <c:v>7.0000000000000007E-2</c:v>
                </c:pt>
                <c:pt idx="1">
                  <c:v>7.0999999999999994E-2</c:v>
                </c:pt>
                <c:pt idx="2">
                  <c:v>7.0000000000000007E-2</c:v>
                </c:pt>
                <c:pt idx="3">
                  <c:v>7.2999999999999995E-2</c:v>
                </c:pt>
                <c:pt idx="4">
                  <c:v>7.625555577806141E-2</c:v>
                </c:pt>
              </c:numCache>
            </c:numRef>
          </c:val>
        </c:ser>
        <c:ser>
          <c:idx val="1"/>
          <c:order val="1"/>
          <c:tx>
            <c:strRef>
              <c:f>'Base de Cálculo'!$D$512</c:f>
              <c:strCache>
                <c:ptCount val="1"/>
                <c:pt idx="0">
                  <c:v>Reserva Explotável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Cálculo'!$B$513:$B$517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Cálculo'!$D$513:$D$517</c:f>
              <c:numCache>
                <c:formatCode>0</c:formatCode>
                <c:ptCount val="5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56896"/>
        <c:axId val="141458432"/>
      </c:barChart>
      <c:lineChart>
        <c:grouping val="standard"/>
        <c:varyColors val="0"/>
        <c:ser>
          <c:idx val="2"/>
          <c:order val="2"/>
          <c:tx>
            <c:strRef>
              <c:f>'Base de Cálculo'!$E$512</c:f>
              <c:strCache>
                <c:ptCount val="1"/>
                <c:pt idx="0">
                  <c:v>Demanda subterr. X Reserva Explot.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'Base de Cálculo'!$E$513:$E$517</c:f>
              <c:numCache>
                <c:formatCode>0.0%</c:formatCode>
                <c:ptCount val="5"/>
                <c:pt idx="0">
                  <c:v>1.0447761194029852E-3</c:v>
                </c:pt>
                <c:pt idx="1">
                  <c:v>1.0597014925373134E-3</c:v>
                </c:pt>
                <c:pt idx="2">
                  <c:v>1.0447761194029852E-3</c:v>
                </c:pt>
                <c:pt idx="3">
                  <c:v>1.0895522388059701E-3</c:v>
                </c:pt>
                <c:pt idx="4">
                  <c:v>1.1381426235531553E-3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70336"/>
        <c:axId val="141468800"/>
      </c:lineChart>
      <c:catAx>
        <c:axId val="1414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458432"/>
        <c:crosses val="autoZero"/>
        <c:auto val="1"/>
        <c:lblAlgn val="ctr"/>
        <c:lblOffset val="100"/>
        <c:noMultiLvlLbl val="0"/>
      </c:catAx>
      <c:valAx>
        <c:axId val="141458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Volume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: 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/s</a:t>
                </a:r>
                <a:endParaRPr lang="pt-BR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9.1324179023195666E-3"/>
              <c:y val="0.339748196976888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456896"/>
        <c:crosses val="autoZero"/>
        <c:crossBetween val="between"/>
      </c:valAx>
      <c:valAx>
        <c:axId val="141468800"/>
        <c:scaling>
          <c:orientation val="minMax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470336"/>
        <c:crosses val="max"/>
        <c:crossBetween val="between"/>
        <c:majorUnit val="5.0000000000000027E-3"/>
      </c:valAx>
      <c:catAx>
        <c:axId val="14147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14688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9969666470195864E-2"/>
          <c:y val="0.80805681137820351"/>
          <c:w val="0.90310480636039159"/>
          <c:h val="0.16882179106303036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36391642836856"/>
          <c:y val="5.1724137931034524E-2"/>
          <c:w val="0.81794512964934263"/>
          <c:h val="0.7412519624423390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'Base de Cálculo'!$E$198</c:f>
              <c:strCache>
                <c:ptCount val="1"/>
                <c:pt idx="0">
                  <c:v>Uso Urbano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6.1186077712084175E-2"/>
                  <c:y val="-1.6714575487544674E-4"/>
                </c:manualLayout>
              </c:layout>
              <c:tx>
                <c:rich>
                  <a:bodyPr/>
                  <a:lstStyle/>
                  <a:p>
                    <a:pPr>
                      <a:defRPr sz="1000">
                        <a:solidFill>
                          <a:schemeClr val="bg1"/>
                        </a:solidFill>
                      </a:defRPr>
                    </a:pPr>
                    <a:r>
                      <a:rPr lang="en-US" sz="800"/>
                      <a:t>4,6%</a:t>
                    </a:r>
                  </a:p>
                </c:rich>
              </c:tx>
              <c:spPr>
                <a:solidFill>
                  <a:srgbClr val="17375E"/>
                </a:solidFill>
              </c:sp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9005236825180859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4,8%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4,8%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9,0%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9,0%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Cálculo'!$C$199:$C$203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Cálculo'!$E$199:$E$203</c:f>
              <c:numCache>
                <c:formatCode>#,##0.0</c:formatCode>
                <c:ptCount val="5"/>
                <c:pt idx="0">
                  <c:v>0.09</c:v>
                </c:pt>
                <c:pt idx="1">
                  <c:v>0.15</c:v>
                </c:pt>
                <c:pt idx="2">
                  <c:v>0.15</c:v>
                </c:pt>
                <c:pt idx="3">
                  <c:v>0.29499999999999998</c:v>
                </c:pt>
                <c:pt idx="4">
                  <c:v>0.29579345591722378</c:v>
                </c:pt>
              </c:numCache>
            </c:numRef>
          </c:val>
        </c:ser>
        <c:ser>
          <c:idx val="3"/>
          <c:order val="1"/>
          <c:tx>
            <c:strRef>
              <c:f>'Base de Cálculo'!$G$198</c:f>
              <c:strCache>
                <c:ptCount val="1"/>
                <c:pt idx="0">
                  <c:v>Uso Industrial </c:v>
                </c:pt>
              </c:strCache>
            </c:strRef>
          </c:tx>
          <c:spPr>
            <a:solidFill>
              <a:srgbClr val="CC660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61,0%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69,4%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69,6%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66,5%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66,6%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Cálculo'!$C$199:$C$203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Cálculo'!$G$199:$G$203</c:f>
              <c:numCache>
                <c:formatCode>#,##0.0</c:formatCode>
                <c:ptCount val="5"/>
                <c:pt idx="0">
                  <c:v>1.19</c:v>
                </c:pt>
                <c:pt idx="1">
                  <c:v>2.17</c:v>
                </c:pt>
                <c:pt idx="2">
                  <c:v>2.1779999999999999</c:v>
                </c:pt>
                <c:pt idx="3">
                  <c:v>2.1840000000000002</c:v>
                </c:pt>
                <c:pt idx="4">
                  <c:v>2.1968040188090985</c:v>
                </c:pt>
              </c:numCache>
            </c:numRef>
          </c:val>
        </c:ser>
        <c:ser>
          <c:idx val="4"/>
          <c:order val="2"/>
          <c:tx>
            <c:strRef>
              <c:f>'Base de Cálculo'!$I$198</c:f>
              <c:strCache>
                <c:ptCount val="1"/>
                <c:pt idx="0">
                  <c:v>Uso Rural 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000"/>
                      <a:t>34,3%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000"/>
                      <a:t>25,8%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sz="1000"/>
                      <a:t>25,8%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000"/>
                      <a:t>24,5%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000"/>
                      <a:t>24,4%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Cálculo'!$C$199:$C$203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Cálculo'!$I$199:$I$203</c:f>
              <c:numCache>
                <c:formatCode>#,##0.0</c:formatCode>
                <c:ptCount val="5"/>
                <c:pt idx="0">
                  <c:v>0.67</c:v>
                </c:pt>
                <c:pt idx="1">
                  <c:v>0.80800000000000005</c:v>
                </c:pt>
                <c:pt idx="2">
                  <c:v>0.80900000000000005</c:v>
                </c:pt>
                <c:pt idx="3">
                  <c:v>0.80400000000000005</c:v>
                </c:pt>
                <c:pt idx="4">
                  <c:v>0.80620213793383699</c:v>
                </c:pt>
              </c:numCache>
            </c:numRef>
          </c:val>
        </c:ser>
        <c:ser>
          <c:idx val="0"/>
          <c:order val="3"/>
          <c:tx>
            <c:strRef>
              <c:f>'Base de Cálculo'!$K$198</c:f>
              <c:strCache>
                <c:ptCount val="1"/>
                <c:pt idx="0">
                  <c:v>Outros Usos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invertIfNegative val="0"/>
          <c:dLbls>
            <c:delete val="1"/>
          </c:dLbls>
          <c:cat>
            <c:numRef>
              <c:f>'Base de Cálculo'!$C$199:$C$203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Cálculo'!$K$199:$K$203</c:f>
              <c:numCache>
                <c:formatCode>#,##0.0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7.1232874099522419E-4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1490432"/>
        <c:axId val="141692928"/>
      </c:barChart>
      <c:catAx>
        <c:axId val="14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6929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/>
                  <a:t>m</a:t>
                </a:r>
                <a:r>
                  <a:rPr lang="pt-BR" sz="1000" baseline="30000"/>
                  <a:t>3</a:t>
                </a:r>
                <a:r>
                  <a:rPr lang="pt-BR" sz="1000"/>
                  <a:t>/s</a:t>
                </a:r>
              </a:p>
            </c:rich>
          </c:tx>
          <c:layout>
            <c:manualLayout>
              <c:xMode val="edge"/>
              <c:yMode val="edge"/>
              <c:x val="3.7422032526308296E-2"/>
              <c:y val="0.381703308591802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14904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43914207693804E-2"/>
          <c:y val="0.9201396592169625"/>
          <c:w val="0.91493581484132669"/>
          <c:h val="6.30632461264922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87" footer="0.4921259850000118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73599535922312"/>
          <c:y val="5.7877807643334174E-2"/>
          <c:w val="0.7659901635246541"/>
          <c:h val="0.746952071691940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'Base de Cálculo'!$D$287</c:f>
              <c:strCache>
                <c:ptCount val="1"/>
                <c:pt idx="0">
                  <c:v>Carga remanescente</c:v>
                </c:pt>
              </c:strCache>
            </c:strRef>
          </c:tx>
          <c:spPr>
            <a:solidFill>
              <a:srgbClr val="CA7B24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58%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74%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58%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Cálculo'!$B$288:$B$292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Cálculo'!$D$288:$D$292</c:f>
              <c:numCache>
                <c:formatCode>#,##0</c:formatCode>
                <c:ptCount val="5"/>
                <c:pt idx="0">
                  <c:v>8808</c:v>
                </c:pt>
                <c:pt idx="1">
                  <c:v>9965.2535238581986</c:v>
                </c:pt>
                <c:pt idx="2">
                  <c:v>7959.5115846107683</c:v>
                </c:pt>
                <c:pt idx="3">
                  <c:v>8243</c:v>
                </c:pt>
                <c:pt idx="4">
                  <c:v>8125</c:v>
                </c:pt>
              </c:numCache>
            </c:numRef>
          </c:val>
        </c:ser>
        <c:ser>
          <c:idx val="1"/>
          <c:order val="1"/>
          <c:tx>
            <c:strRef>
              <c:f>'Base de Cálculo'!$F$287</c:f>
              <c:strCache>
                <c:ptCount val="1"/>
                <c:pt idx="0">
                  <c:v>Carga reduzida</c:v>
                </c:pt>
              </c:strCache>
            </c:strRef>
          </c:tx>
          <c:spPr>
            <a:solidFill>
              <a:srgbClr val="D1C929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42%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41%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42%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Cálculo'!$B$288:$B$292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Cálculo'!$F$288:$F$292</c:f>
              <c:numCache>
                <c:formatCode>#,##0</c:formatCode>
                <c:ptCount val="5"/>
                <c:pt idx="0">
                  <c:v>6298</c:v>
                </c:pt>
                <c:pt idx="1">
                  <c:v>3522.7464761418014</c:v>
                </c:pt>
                <c:pt idx="2">
                  <c:v>5594.8774629171576</c:v>
                </c:pt>
                <c:pt idx="3">
                  <c:v>5791</c:v>
                </c:pt>
                <c:pt idx="4">
                  <c:v>5930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706752"/>
        <c:axId val="141708288"/>
      </c:barChart>
      <c:catAx>
        <c:axId val="14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708288"/>
        <c:crosses val="autoZero"/>
        <c:auto val="1"/>
        <c:lblAlgn val="ctr"/>
        <c:lblOffset val="100"/>
        <c:noMultiLvlLbl val="0"/>
      </c:catAx>
      <c:valAx>
        <c:axId val="141708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Carga potencial: kg DBO/dia</a:t>
                </a:r>
              </a:p>
            </c:rich>
          </c:tx>
          <c:layout>
            <c:manualLayout>
              <c:xMode val="edge"/>
              <c:yMode val="edge"/>
              <c:x val="1.5549303922253697E-2"/>
              <c:y val="0.2304687812229273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70675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74" footer="0.3149606200000057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83477581330782"/>
          <c:y val="8.8057662023019234E-2"/>
          <c:w val="0.68815075920500013"/>
          <c:h val="0.68354936402180499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81562B"/>
              </a:solidFill>
            </a:ln>
          </c:spPr>
          <c:marker>
            <c:symbol val="diamond"/>
            <c:size val="7"/>
            <c:spPr>
              <a:solidFill>
                <a:srgbClr val="81562B"/>
              </a:solidFill>
              <a:ln w="25400">
                <a:solidFill>
                  <a:srgbClr val="81562B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Cálculo'!$B$90:$B$93</c:f>
              <c:numCache>
                <c:formatCode>0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Cálculo'!$C$90:$C$93</c:f>
              <c:numCache>
                <c:formatCode>#,##0</c:formatCode>
                <c:ptCount val="4"/>
                <c:pt idx="0">
                  <c:v>1763</c:v>
                </c:pt>
                <c:pt idx="1">
                  <c:v>1850</c:v>
                </c:pt>
                <c:pt idx="2">
                  <c:v>1947</c:v>
                </c:pt>
                <c:pt idx="3">
                  <c:v>1898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25056"/>
        <c:axId val="141730944"/>
      </c:lineChart>
      <c:catAx>
        <c:axId val="141725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730944"/>
        <c:crosses val="autoZero"/>
        <c:auto val="1"/>
        <c:lblAlgn val="ctr"/>
        <c:lblOffset val="100"/>
        <c:noMultiLvlLbl val="0"/>
      </c:catAx>
      <c:valAx>
        <c:axId val="14173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latin typeface="Arial" pitchFamily="34" charset="0"/>
                    <a:cs typeface="Arial" pitchFamily="34" charset="0"/>
                  </a:rPr>
                  <a:t>nº de estabelecimentos</a:t>
                </a:r>
                <a:endParaRPr lang="pt-BR" sz="10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2.6329793387473682E-2"/>
              <c:y val="0.2135536734546304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725056"/>
        <c:crosses val="autoZero"/>
        <c:crossBetween val="between"/>
        <c:majorUnit val="50"/>
      </c:valAx>
    </c:plotArea>
    <c:plotVisOnly val="1"/>
    <c:dispBlanksAs val="zero"/>
    <c:showDLblsOverMax val="0"/>
  </c:chart>
  <c:printSettings>
    <c:headerFooter/>
    <c:pageMargins b="0.78740157499999996" l="0.511811024" r="0.511811024" t="0.78740157499999996" header="0.31496062000000752" footer="0.3149606200000075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'Base de Cálculo'!$D$583</c:f>
              <c:strCache>
                <c:ptCount val="1"/>
                <c:pt idx="0">
                  <c:v>Adequado</c:v>
                </c:pt>
              </c:strCache>
            </c:strRef>
          </c:tx>
          <c:spPr>
            <a:solidFill>
              <a:srgbClr val="009900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36%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50%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47%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45%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Cálculo'!$B$584:$B$588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Cálculo'!$D$584:$D$588</c:f>
              <c:numCache>
                <c:formatCode>0.0</c:formatCode>
                <c:ptCount val="5"/>
                <c:pt idx="0">
                  <c:v>19.100000000000001</c:v>
                </c:pt>
                <c:pt idx="1">
                  <c:v>35.5</c:v>
                </c:pt>
                <c:pt idx="2">
                  <c:v>49.910400000000003</c:v>
                </c:pt>
                <c:pt idx="3">
                  <c:v>48.6</c:v>
                </c:pt>
                <c:pt idx="4">
                  <c:v>46.807600000000001</c:v>
                </c:pt>
              </c:numCache>
            </c:numRef>
          </c:val>
        </c:ser>
        <c:ser>
          <c:idx val="1"/>
          <c:order val="1"/>
          <c:tx>
            <c:strRef>
              <c:f>'Base de Cálculo'!$F$583</c:f>
              <c:strCache>
                <c:ptCount val="1"/>
                <c:pt idx="0">
                  <c:v>Controlado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39%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50%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45%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Cálculo'!$B$584:$B$588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Cálculo'!$F$584:$F$588</c:f>
              <c:numCache>
                <c:formatCode>0.0</c:formatCode>
                <c:ptCount val="5"/>
                <c:pt idx="0">
                  <c:v>2.1</c:v>
                </c:pt>
                <c:pt idx="1">
                  <c:v>39</c:v>
                </c:pt>
                <c:pt idx="2">
                  <c:v>50.491600000000005</c:v>
                </c:pt>
                <c:pt idx="3">
                  <c:v>46.7</c:v>
                </c:pt>
                <c:pt idx="4">
                  <c:v>45.684000000000012</c:v>
                </c:pt>
              </c:numCache>
            </c:numRef>
          </c:val>
        </c:ser>
        <c:ser>
          <c:idx val="2"/>
          <c:order val="2"/>
          <c:tx>
            <c:strRef>
              <c:f>'Base de Cálculo'!$H$583</c:f>
              <c:strCache>
                <c:ptCount val="1"/>
                <c:pt idx="0">
                  <c:v>Inadequado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81%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11%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Cálculo'!$B$584:$B$588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Cálculo'!$H$584:$H$588</c:f>
              <c:numCache>
                <c:formatCode>0.0</c:formatCode>
                <c:ptCount val="5"/>
                <c:pt idx="0">
                  <c:v>88.3</c:v>
                </c:pt>
                <c:pt idx="1">
                  <c:v>25.299999999999997</c:v>
                </c:pt>
                <c:pt idx="2">
                  <c:v>0</c:v>
                </c:pt>
                <c:pt idx="3">
                  <c:v>8.9</c:v>
                </c:pt>
                <c:pt idx="4">
                  <c:v>11.6836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749632"/>
        <c:axId val="142288000"/>
      </c:barChart>
      <c:catAx>
        <c:axId val="1417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288000"/>
        <c:crosses val="autoZero"/>
        <c:auto val="1"/>
        <c:lblAlgn val="ctr"/>
        <c:lblOffset val="100"/>
        <c:noMultiLvlLbl val="0"/>
      </c:catAx>
      <c:valAx>
        <c:axId val="142288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Resíduo: ton/dia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1749632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63" footer="0.3149606200000056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3582370123208"/>
          <c:y val="2.6492168229272563E-2"/>
          <c:w val="0.75983304813555264"/>
          <c:h val="0.717377319474399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Cálculo'!$C$212</c:f>
              <c:strCache>
                <c:ptCount val="1"/>
                <c:pt idx="0">
                  <c:v>Demanda estimada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Cálculo'!$B$213:$B$216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Cálculo'!$C$213:$C$216</c:f>
              <c:numCache>
                <c:formatCode>0.00</c:formatCode>
                <c:ptCount val="4"/>
                <c:pt idx="0">
                  <c:v>0.79100000000000004</c:v>
                </c:pt>
                <c:pt idx="1">
                  <c:v>0.73199999999999998</c:v>
                </c:pt>
                <c:pt idx="2">
                  <c:v>0.73299999999999998</c:v>
                </c:pt>
                <c:pt idx="3">
                  <c:v>0.71</c:v>
                </c:pt>
              </c:numCache>
            </c:numRef>
          </c:val>
        </c:ser>
        <c:ser>
          <c:idx val="1"/>
          <c:order val="1"/>
          <c:tx>
            <c:strRef>
              <c:f>'Base de Cálculo'!$D$212</c:f>
              <c:strCache>
                <c:ptCount val="1"/>
                <c:pt idx="0">
                  <c:v>Demanda outorgada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Cálculo'!$B$213:$B$216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Cálculo'!$D$213:$D$216</c:f>
              <c:numCache>
                <c:formatCode>0.00</c:formatCode>
                <c:ptCount val="4"/>
                <c:pt idx="0">
                  <c:v>0.09</c:v>
                </c:pt>
                <c:pt idx="1">
                  <c:v>0.15</c:v>
                </c:pt>
                <c:pt idx="2">
                  <c:v>0.15</c:v>
                </c:pt>
                <c:pt idx="3">
                  <c:v>0.29499999999999998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08480"/>
        <c:axId val="142310016"/>
      </c:barChart>
      <c:lineChart>
        <c:grouping val="standard"/>
        <c:varyColors val="0"/>
        <c:ser>
          <c:idx val="2"/>
          <c:order val="2"/>
          <c:tx>
            <c:strRef>
              <c:f>'Base de Cálculo'!$E$212</c:f>
              <c:strCache>
                <c:ptCount val="1"/>
                <c:pt idx="0">
                  <c:v>Outorgada/Estimada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-4.123711340206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540802407423066E-3"/>
                  <c:y val="-5.9981255857544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993846703008146E-2"/>
                  <c:y val="4.3652503296607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b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Cálculo'!$B$213:$B$216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Cálculo'!$E$213:$E$216</c:f>
              <c:numCache>
                <c:formatCode>0%</c:formatCode>
                <c:ptCount val="4"/>
                <c:pt idx="0">
                  <c:v>0.11378002528445005</c:v>
                </c:pt>
                <c:pt idx="1">
                  <c:v>0.20491803278688525</c:v>
                </c:pt>
                <c:pt idx="2">
                  <c:v>0.20463847203274216</c:v>
                </c:pt>
                <c:pt idx="3">
                  <c:v>0.41549295774647887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26016"/>
        <c:axId val="142324480"/>
      </c:lineChart>
      <c:catAx>
        <c:axId val="1423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10016"/>
        <c:crosses val="autoZero"/>
        <c:auto val="1"/>
        <c:lblAlgn val="ctr"/>
        <c:lblOffset val="100"/>
        <c:noMultiLvlLbl val="0"/>
      </c:catAx>
      <c:valAx>
        <c:axId val="14231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Demanda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 para abastecimento: 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1649395808755443E-2"/>
              <c:y val="0.1800873204781481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08480"/>
        <c:crosses val="autoZero"/>
        <c:crossBetween val="between"/>
      </c:valAx>
      <c:valAx>
        <c:axId val="1423244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26016"/>
        <c:crosses val="max"/>
        <c:crossBetween val="between"/>
        <c:minorUnit val="5.000000000000001E-2"/>
      </c:valAx>
      <c:catAx>
        <c:axId val="14232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3244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4444440571230845E-2"/>
          <c:y val="0.83964597349769843"/>
          <c:w val="0.87366538410384331"/>
          <c:h val="0.13544560255177324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757" footer="0.3149606200000075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3016447631254"/>
          <c:y val="7.6924791671235879E-2"/>
          <c:w val="0.74820109024834436"/>
          <c:h val="0.73694864381813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Cálculo'!$C$475</c:f>
              <c:strCache>
                <c:ptCount val="1"/>
                <c:pt idx="0">
                  <c:v>Demanda total</c:v>
                </c:pt>
              </c:strCache>
            </c:strRef>
          </c:tx>
          <c:spPr>
            <a:solidFill>
              <a:srgbClr val="006699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Cálculo'!$B$476:$B$480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Cálculo'!$C$476:$C$480</c:f>
              <c:numCache>
                <c:formatCode>0.0</c:formatCode>
                <c:ptCount val="5"/>
                <c:pt idx="0">
                  <c:v>1.9510000000000001</c:v>
                </c:pt>
                <c:pt idx="1">
                  <c:v>3.129</c:v>
                </c:pt>
                <c:pt idx="2">
                  <c:v>3.13</c:v>
                </c:pt>
                <c:pt idx="3">
                  <c:v>3.2829999999999999</c:v>
                </c:pt>
                <c:pt idx="4">
                  <c:v>3.2995119414011551</c:v>
                </c:pt>
              </c:numCache>
            </c:numRef>
          </c:val>
        </c:ser>
        <c:ser>
          <c:idx val="1"/>
          <c:order val="1"/>
          <c:tx>
            <c:strRef>
              <c:f>'Base de Cálculo'!$D$475</c:f>
              <c:strCache>
                <c:ptCount val="1"/>
                <c:pt idx="0">
                  <c:v>Q95%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Cálculo'!$B$476:$B$480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Cálculo'!$D$476:$D$480</c:f>
              <c:numCache>
                <c:formatCode>0</c:formatCode>
                <c:ptCount val="5"/>
                <c:pt idx="0">
                  <c:v>229</c:v>
                </c:pt>
                <c:pt idx="1">
                  <c:v>229</c:v>
                </c:pt>
                <c:pt idx="2">
                  <c:v>229</c:v>
                </c:pt>
                <c:pt idx="3">
                  <c:v>229</c:v>
                </c:pt>
                <c:pt idx="4">
                  <c:v>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4304"/>
        <c:axId val="142355840"/>
      </c:barChart>
      <c:lineChart>
        <c:grouping val="standard"/>
        <c:varyColors val="0"/>
        <c:ser>
          <c:idx val="2"/>
          <c:order val="2"/>
          <c:tx>
            <c:strRef>
              <c:f>'Base de Cálculo'!$E$475</c:f>
              <c:strCache>
                <c:ptCount val="1"/>
                <c:pt idx="0">
                  <c:v>Demanda total X Q95%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'Base de Cálculo'!$E$476:$E$480</c:f>
              <c:numCache>
                <c:formatCode>0.0%</c:formatCode>
                <c:ptCount val="5"/>
                <c:pt idx="0">
                  <c:v>8.5196506550218338E-3</c:v>
                </c:pt>
                <c:pt idx="1">
                  <c:v>1.3663755458515284E-2</c:v>
                </c:pt>
                <c:pt idx="2">
                  <c:v>1.3668122270742357E-2</c:v>
                </c:pt>
                <c:pt idx="3">
                  <c:v>1.4336244541484716E-2</c:v>
                </c:pt>
                <c:pt idx="4">
                  <c:v>1.4408349089088014E-2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75936"/>
        <c:axId val="142374400"/>
      </c:lineChart>
      <c:catAx>
        <c:axId val="1423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55840"/>
        <c:crosses val="autoZero"/>
        <c:auto val="1"/>
        <c:lblAlgn val="ctr"/>
        <c:lblOffset val="100"/>
        <c:noMultiLvlLbl val="0"/>
      </c:catAx>
      <c:valAx>
        <c:axId val="14235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Volume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: 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/s</a:t>
                </a:r>
                <a:endParaRPr lang="pt-BR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9.1324179023195666E-3"/>
              <c:y val="0.3397481969768874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54304"/>
        <c:crosses val="autoZero"/>
        <c:crossBetween val="between"/>
        <c:majorUnit val="50"/>
      </c:valAx>
      <c:valAx>
        <c:axId val="142374400"/>
        <c:scaling>
          <c:orientation val="minMax"/>
          <c:max val="2.0000000000000004E-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375936"/>
        <c:crosses val="max"/>
        <c:crossBetween val="between"/>
        <c:majorUnit val="0.05"/>
      </c:valAx>
      <c:catAx>
        <c:axId val="14237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3744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02" footer="0.314960620000005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3016447631262"/>
          <c:y val="6.3226166459509417E-2"/>
          <c:w val="0.7482010902483448"/>
          <c:h val="0.75064726902986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Cálculo'!$C$488</c:f>
              <c:strCache>
                <c:ptCount val="1"/>
                <c:pt idx="0">
                  <c:v>Demanda total</c:v>
                </c:pt>
              </c:strCache>
            </c:strRef>
          </c:tx>
          <c:spPr>
            <a:solidFill>
              <a:srgbClr val="006699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Cálculo'!$B$489:$B$493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Cálculo'!$C$489:$C$493</c:f>
              <c:numCache>
                <c:formatCode>0.0</c:formatCode>
                <c:ptCount val="5"/>
                <c:pt idx="0">
                  <c:v>1.9510000000000001</c:v>
                </c:pt>
                <c:pt idx="1">
                  <c:v>3.129</c:v>
                </c:pt>
                <c:pt idx="2">
                  <c:v>3.13</c:v>
                </c:pt>
                <c:pt idx="3">
                  <c:v>3.2829999999999999</c:v>
                </c:pt>
                <c:pt idx="4">
                  <c:v>3.2995119414011551</c:v>
                </c:pt>
              </c:numCache>
            </c:numRef>
          </c:val>
        </c:ser>
        <c:ser>
          <c:idx val="1"/>
          <c:order val="1"/>
          <c:tx>
            <c:strRef>
              <c:f>'Base de Cálculo'!$D$488</c:f>
              <c:strCache>
                <c:ptCount val="1"/>
                <c:pt idx="0">
                  <c:v>Qmédio</c:v>
                </c:pt>
              </c:strCache>
            </c:strRef>
          </c:tx>
          <c:spPr>
            <a:solidFill>
              <a:srgbClr val="6DB6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Cálculo'!$B$489:$B$493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Cálculo'!$D$489:$D$493</c:f>
              <c:numCache>
                <c:formatCode>0</c:formatCode>
                <c:ptCount val="5"/>
                <c:pt idx="0">
                  <c:v>526</c:v>
                </c:pt>
                <c:pt idx="1">
                  <c:v>526</c:v>
                </c:pt>
                <c:pt idx="2">
                  <c:v>526</c:v>
                </c:pt>
                <c:pt idx="3">
                  <c:v>526</c:v>
                </c:pt>
                <c:pt idx="4">
                  <c:v>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40096"/>
        <c:axId val="142750080"/>
      </c:barChart>
      <c:lineChart>
        <c:grouping val="standard"/>
        <c:varyColors val="0"/>
        <c:ser>
          <c:idx val="2"/>
          <c:order val="2"/>
          <c:tx>
            <c:strRef>
              <c:f>'Base de Cálculo'!$E$488</c:f>
              <c:strCache>
                <c:ptCount val="1"/>
                <c:pt idx="0">
                  <c:v>Demanda total X Qmédio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'Base de Cálculo'!$E$489:$E$493</c:f>
              <c:numCache>
                <c:formatCode>0.0%</c:formatCode>
                <c:ptCount val="5"/>
                <c:pt idx="0">
                  <c:v>3.7091254752851712E-3</c:v>
                </c:pt>
                <c:pt idx="1">
                  <c:v>5.948669201520913E-3</c:v>
                </c:pt>
                <c:pt idx="2">
                  <c:v>5.9505703422053228E-3</c:v>
                </c:pt>
                <c:pt idx="3">
                  <c:v>6.2414448669201516E-3</c:v>
                </c:pt>
                <c:pt idx="4">
                  <c:v>6.2728363904964923E-3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53792"/>
        <c:axId val="142752000"/>
      </c:lineChart>
      <c:catAx>
        <c:axId val="1427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750080"/>
        <c:crosses val="autoZero"/>
        <c:auto val="1"/>
        <c:lblAlgn val="ctr"/>
        <c:lblOffset val="100"/>
        <c:noMultiLvlLbl val="0"/>
      </c:catAx>
      <c:valAx>
        <c:axId val="14275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Volume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: 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/s</a:t>
                </a:r>
                <a:endParaRPr lang="pt-BR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9.1324179023195666E-3"/>
              <c:y val="0.3397481969768875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740096"/>
        <c:crosses val="autoZero"/>
        <c:crossBetween val="between"/>
      </c:valAx>
      <c:valAx>
        <c:axId val="142752000"/>
        <c:scaling>
          <c:orientation val="minMax"/>
          <c:max val="1.0000000000000002E-2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753792"/>
        <c:crosses val="max"/>
        <c:crossBetween val="between"/>
        <c:majorUnit val="2.0000000000000004E-2"/>
      </c:valAx>
      <c:catAx>
        <c:axId val="14275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752000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13" footer="0.3149606200000051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3017379638644"/>
          <c:y val="5.9636490525389933E-2"/>
          <c:w val="0.74820109024834502"/>
          <c:h val="0.70414060959143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de Cálculo'!$C$500</c:f>
              <c:strCache>
                <c:ptCount val="1"/>
                <c:pt idx="0">
                  <c:v>Demanda superficial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Cálculo'!$B$501:$B$505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Cálculo'!$C$501:$C$505</c:f>
              <c:numCache>
                <c:formatCode>0.0</c:formatCode>
                <c:ptCount val="5"/>
                <c:pt idx="0">
                  <c:v>1.881</c:v>
                </c:pt>
                <c:pt idx="1">
                  <c:v>3.0579999999999998</c:v>
                </c:pt>
                <c:pt idx="2">
                  <c:v>3.06</c:v>
                </c:pt>
                <c:pt idx="3">
                  <c:v>3.21</c:v>
                </c:pt>
                <c:pt idx="4">
                  <c:v>3.2232563856230936</c:v>
                </c:pt>
              </c:numCache>
            </c:numRef>
          </c:val>
        </c:ser>
        <c:ser>
          <c:idx val="1"/>
          <c:order val="1"/>
          <c:tx>
            <c:strRef>
              <c:f>'Base de Cálculo'!$D$500</c:f>
              <c:strCache>
                <c:ptCount val="1"/>
                <c:pt idx="0">
                  <c:v>Q7,10</c:v>
                </c:pt>
              </c:strCache>
            </c:strRef>
          </c:tx>
          <c:spPr>
            <a:solidFill>
              <a:srgbClr val="8BBF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Cálculo'!$B$501:$B$505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'Base de Cálculo'!$D$501:$D$505</c:f>
              <c:numCache>
                <c:formatCode>0</c:formatCode>
                <c:ptCount val="5"/>
                <c:pt idx="0">
                  <c:v>162</c:v>
                </c:pt>
                <c:pt idx="1">
                  <c:v>162</c:v>
                </c:pt>
                <c:pt idx="2">
                  <c:v>162</c:v>
                </c:pt>
                <c:pt idx="3">
                  <c:v>162</c:v>
                </c:pt>
                <c:pt idx="4">
                  <c:v>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90016"/>
        <c:axId val="144118912"/>
      </c:barChart>
      <c:lineChart>
        <c:grouping val="standard"/>
        <c:varyColors val="0"/>
        <c:ser>
          <c:idx val="2"/>
          <c:order val="2"/>
          <c:tx>
            <c:strRef>
              <c:f>'Base de Cálculo'!$E$500</c:f>
              <c:strCache>
                <c:ptCount val="1"/>
                <c:pt idx="0">
                  <c:v>Demanda superficial X Q7,10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'Base de Cálculo'!$E$501:$E$505</c:f>
              <c:numCache>
                <c:formatCode>0.0%</c:formatCode>
                <c:ptCount val="5"/>
                <c:pt idx="0">
                  <c:v>1.1611111111111112E-2</c:v>
                </c:pt>
                <c:pt idx="1">
                  <c:v>1.8876543209876542E-2</c:v>
                </c:pt>
                <c:pt idx="2">
                  <c:v>1.8888888888888889E-2</c:v>
                </c:pt>
                <c:pt idx="3">
                  <c:v>1.9814814814814813E-2</c:v>
                </c:pt>
                <c:pt idx="4">
                  <c:v>1.9896644355698108E-2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22624"/>
        <c:axId val="144120832"/>
      </c:lineChart>
      <c:catAx>
        <c:axId val="142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18912"/>
        <c:crosses val="autoZero"/>
        <c:auto val="1"/>
        <c:lblAlgn val="ctr"/>
        <c:lblOffset val="100"/>
        <c:noMultiLvlLbl val="0"/>
      </c:catAx>
      <c:valAx>
        <c:axId val="14411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Volume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: 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 baseline="0">
                    <a:latin typeface="Arial" pitchFamily="34" charset="0"/>
                    <a:cs typeface="Arial" pitchFamily="34" charset="0"/>
                  </a:rPr>
                  <a:t>/s</a:t>
                </a:r>
                <a:endParaRPr lang="pt-BR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9.1324179023195666E-3"/>
              <c:y val="0.3397481969768877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2790016"/>
        <c:crosses val="autoZero"/>
        <c:crossBetween val="between"/>
        <c:majorUnit val="40"/>
      </c:valAx>
      <c:valAx>
        <c:axId val="144120832"/>
        <c:scaling>
          <c:orientation val="minMax"/>
          <c:max val="5.000000000000001E-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22624"/>
        <c:crosses val="max"/>
        <c:crossBetween val="between"/>
        <c:majorUnit val="5.000000000000001E-2"/>
      </c:valAx>
      <c:catAx>
        <c:axId val="14412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412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331822449496652E-2"/>
          <c:y val="0.86246749503132858"/>
          <c:w val="0.90596629730310863"/>
          <c:h val="0.1144111176854338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35" footer="0.3149606200000053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de Cálculo'!$C$721</c:f>
              <c:strCache>
                <c:ptCount val="1"/>
                <c:pt idx="0">
                  <c:v>Vazão outorgada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5.48675856792966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Cálculo'!$B$722:$B$725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Cálculo'!$C$722:$C$725</c:f>
              <c:numCache>
                <c:formatCode>0.00</c:formatCode>
                <c:ptCount val="4"/>
                <c:pt idx="0">
                  <c:v>0.09</c:v>
                </c:pt>
                <c:pt idx="1">
                  <c:v>0.15</c:v>
                </c:pt>
                <c:pt idx="2">
                  <c:v>0.15</c:v>
                </c:pt>
                <c:pt idx="3">
                  <c:v>0.29499999999999998</c:v>
                </c:pt>
              </c:numCache>
            </c:numRef>
          </c:val>
        </c:ser>
        <c:ser>
          <c:idx val="1"/>
          <c:order val="1"/>
          <c:tx>
            <c:strRef>
              <c:f>'Base de Cálculo'!$D$721</c:f>
              <c:strCache>
                <c:ptCount val="1"/>
                <c:pt idx="0">
                  <c:v>Volume estimado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Cálculo'!$B$722:$B$725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Cálculo'!$D$722:$D$725</c:f>
              <c:numCache>
                <c:formatCode>0.00</c:formatCode>
                <c:ptCount val="4"/>
                <c:pt idx="0">
                  <c:v>0.79100000000000004</c:v>
                </c:pt>
                <c:pt idx="1">
                  <c:v>0.73199999999999998</c:v>
                </c:pt>
                <c:pt idx="2">
                  <c:v>0.73299999999999998</c:v>
                </c:pt>
                <c:pt idx="3">
                  <c:v>0.71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59104"/>
        <c:axId val="144160640"/>
      </c:barChart>
      <c:lineChart>
        <c:grouping val="standard"/>
        <c:varyColors val="0"/>
        <c:ser>
          <c:idx val="2"/>
          <c:order val="2"/>
          <c:tx>
            <c:strRef>
              <c:f>'Base de Cálculo'!$E$721</c:f>
              <c:strCache>
                <c:ptCount val="1"/>
                <c:pt idx="0">
                  <c:v>Outorgada/Estimado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8.7311778667753179E-2"/>
                  <c:y val="-5.3519310318829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0585175210960632"/>
                  <c:y val="-1.459617554149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1946772028216522E-2"/>
                  <c:y val="-5.3519310318829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Cálculo'!$B$722:$B$725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Cálculo'!$E$722:$E$725</c:f>
              <c:numCache>
                <c:formatCode>0.00%</c:formatCode>
                <c:ptCount val="4"/>
                <c:pt idx="0" formatCode="0.0%">
                  <c:v>0.11378002528445005</c:v>
                </c:pt>
                <c:pt idx="1">
                  <c:v>0.20491803278688525</c:v>
                </c:pt>
                <c:pt idx="2" formatCode="0.0%">
                  <c:v>0.20463847203274216</c:v>
                </c:pt>
                <c:pt idx="3" formatCode="0.0%">
                  <c:v>0.41549295774647887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80736"/>
        <c:axId val="144179200"/>
      </c:lineChart>
      <c:catAx>
        <c:axId val="1441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60640"/>
        <c:crosses val="autoZero"/>
        <c:auto val="1"/>
        <c:lblAlgn val="ctr"/>
        <c:lblOffset val="100"/>
        <c:noMultiLvlLbl val="0"/>
      </c:catAx>
      <c:valAx>
        <c:axId val="14416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Uso urbano: m</a:t>
                </a:r>
                <a:r>
                  <a:rPr lang="pt-BR" b="0" baseline="30000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pt-BR" b="0">
                    <a:latin typeface="Arial" pitchFamily="34" charset="0"/>
                    <a:cs typeface="Arial" pitchFamily="34" charset="0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6.4805782512814452E-3"/>
              <c:y val="0.3317047630249121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59104"/>
        <c:crosses val="autoZero"/>
        <c:crossBetween val="between"/>
      </c:valAx>
      <c:valAx>
        <c:axId val="1441792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144180736"/>
        <c:crosses val="max"/>
        <c:crossBetween val="between"/>
        <c:majorUnit val="0.1"/>
      </c:valAx>
      <c:catAx>
        <c:axId val="14418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41792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934194900554281E-2"/>
          <c:y val="0.84965367593875274"/>
          <c:w val="0.95363730193355478"/>
          <c:h val="0.1269924360373213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596" footer="0.3149606200000059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667575710109304E-3"/>
                  <c:y val="-5.88679735047769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98208"/>
        <c:axId val="128212992"/>
      </c:barChart>
      <c:catAx>
        <c:axId val="12799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8212992"/>
        <c:crosses val="autoZero"/>
        <c:auto val="1"/>
        <c:lblAlgn val="ctr"/>
        <c:lblOffset val="100"/>
        <c:noMultiLvlLbl val="0"/>
      </c:catAx>
      <c:valAx>
        <c:axId val="128212992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27998208"/>
        <c:crosses val="autoZero"/>
        <c:crossBetween val="between"/>
      </c:valAx>
      <c:spPr>
        <a:solidFill>
          <a:schemeClr val="bg2"/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74" footer="0.31496062000000874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822940989328897"/>
          <c:y val="0.11063852775625208"/>
          <c:w val="0.75379541164390806"/>
          <c:h val="0.69361846247189562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Cálculo'!$C$134</c:f>
              <c:strCache>
                <c:ptCount val="1"/>
                <c:pt idx="0">
                  <c:v>FM.06-C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de Cálculo'!$B$135:$B$137</c:f>
              <c:strCache>
                <c:ptCount val="3"/>
                <c:pt idx="0">
                  <c:v>fev. 2008</c:v>
                </c:pt>
                <c:pt idx="1">
                  <c:v>dez. 2008</c:v>
                </c:pt>
                <c:pt idx="2">
                  <c:v>2009</c:v>
                </c:pt>
              </c:strCache>
            </c:strRef>
          </c:cat>
          <c:val>
            <c:numRef>
              <c:f>'Base de Cálculo'!$C$135:$C$137</c:f>
              <c:numCache>
                <c:formatCode>General</c:formatCode>
                <c:ptCount val="3"/>
                <c:pt idx="0">
                  <c:v>66</c:v>
                </c:pt>
                <c:pt idx="1">
                  <c:v>66</c:v>
                </c:pt>
                <c:pt idx="2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01216"/>
        <c:axId val="144202752"/>
      </c:lineChart>
      <c:catAx>
        <c:axId val="144201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44202752"/>
        <c:crosses val="autoZero"/>
        <c:auto val="1"/>
        <c:lblAlgn val="ctr"/>
        <c:lblOffset val="100"/>
        <c:noMultiLvlLbl val="0"/>
      </c:catAx>
      <c:valAx>
        <c:axId val="14420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latin typeface="Arial" pitchFamily="34" charset="0"/>
                    <a:cs typeface="Arial" pitchFamily="34" charset="0"/>
                  </a:defRPr>
                </a:pPr>
                <a:r>
                  <a:rPr lang="pt-BR" b="0">
                    <a:latin typeface="Arial" pitchFamily="34" charset="0"/>
                    <a:cs typeface="Arial" pitchFamily="34" charset="0"/>
                  </a:rPr>
                  <a:t>nº de estabelecimentos</a:t>
                </a:r>
              </a:p>
            </c:rich>
          </c:tx>
          <c:layout>
            <c:manualLayout>
              <c:xMode val="edge"/>
              <c:yMode val="edge"/>
              <c:x val="4.3493877986063932E-2"/>
              <c:y val="9.9686089238845144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144201216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248" footer="0.49212598500001248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90887496758569"/>
          <c:y val="0.12745159051197971"/>
          <c:w val="0.76254571197196119"/>
          <c:h val="0.65686588956174163"/>
        </c:manualLayout>
      </c:layout>
      <c:lineChart>
        <c:grouping val="standard"/>
        <c:varyColors val="0"/>
        <c:ser>
          <c:idx val="0"/>
          <c:order val="0"/>
          <c:tx>
            <c:strRef>
              <c:f>'Base de Cálculo'!$C$545</c:f>
              <c:strCache>
                <c:ptCount val="1"/>
                <c:pt idx="0">
                  <c:v>nº de casos</c:v>
                </c:pt>
              </c:strCache>
            </c:strRef>
          </c:tx>
          <c:spPr>
            <a:ln w="25400">
              <a:solidFill>
                <a:srgbClr val="6600CC"/>
              </a:solidFill>
            </a:ln>
          </c:spPr>
          <c:marker>
            <c:spPr>
              <a:solidFill>
                <a:srgbClr val="6600CC"/>
              </a:solidFill>
              <a:ln w="25400">
                <a:solidFill>
                  <a:srgbClr val="6600CC"/>
                </a:solidFill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'Base de Cálculo'!$B$546:$B$549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'Base de Cálculo'!$C$546:$C$549</c:f>
              <c:numCache>
                <c:formatCode>0.00</c:formatCode>
                <c:ptCount val="4"/>
                <c:pt idx="0">
                  <c:v>3.29</c:v>
                </c:pt>
                <c:pt idx="1">
                  <c:v>5.75</c:v>
                </c:pt>
                <c:pt idx="2">
                  <c:v>12.6</c:v>
                </c:pt>
                <c:pt idx="3">
                  <c:v>1.37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217984"/>
        <c:axId val="144245504"/>
      </c:lineChart>
      <c:catAx>
        <c:axId val="1442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42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24550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/>
                  <a:t>nº de casos notificados/ 100.000 hab.ano</a:t>
                </a:r>
              </a:p>
            </c:rich>
          </c:tx>
          <c:layout>
            <c:manualLayout>
              <c:xMode val="edge"/>
              <c:yMode val="edge"/>
              <c:x val="3.071689989651577E-2"/>
              <c:y val="8.00193751305869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421798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65000"/>
        </a:schemeClr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214" footer="0.4921259850000121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Demanda superficial </c:v>
          </c:tx>
          <c:spPr>
            <a:solidFill>
              <a:schemeClr val="accent5">
                <a:lumMod val="75000"/>
              </a:schemeClr>
            </a:solidFill>
            <a:ln w="12700">
              <a:noFill/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pt-BR"/>
                      <a:t>71,43%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924471044252531E-3"/>
                  <c:y val="-1.8168741144891202E-2"/>
                </c:manualLayout>
              </c:layout>
              <c:tx>
                <c:rich>
                  <a:bodyPr/>
                  <a:lstStyle/>
                  <a:p>
                    <a:r>
                      <a:rPr lang="pt-BR"/>
                      <a:t>68,57%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pt-BR"/>
                      <a:t>72,73%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3"/>
              <c:pt idx="0">
                <c:v>2007</c:v>
              </c:pt>
              <c:pt idx="1">
                <c:v>2008</c:v>
              </c:pt>
              <c:pt idx="2">
                <c:v>2009</c:v>
              </c:pt>
            </c:numLit>
          </c:cat>
          <c:val>
            <c:numLit>
              <c:formatCode>General</c:formatCode>
              <c:ptCount val="3"/>
              <c:pt idx="0">
                <c:v>10</c:v>
              </c:pt>
              <c:pt idx="1">
                <c:v>12</c:v>
              </c:pt>
              <c:pt idx="2">
                <c:v>16</c:v>
              </c:pt>
            </c:numLit>
          </c:val>
        </c:ser>
        <c:ser>
          <c:idx val="3"/>
          <c:order val="1"/>
          <c:tx>
            <c:v>Demanda subterrânea </c:v>
          </c:tx>
          <c:spPr>
            <a:solidFill>
              <a:srgbClr val="CCFFFF"/>
            </a:solidFill>
            <a:ln w="127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5988197553737623E-4"/>
                  <c:y val="6.1020541446403813E-4"/>
                </c:manualLayout>
              </c:layout>
              <c:tx>
                <c:rich>
                  <a:bodyPr/>
                  <a:lstStyle/>
                  <a:p>
                    <a:r>
                      <a:rPr lang="pt-BR"/>
                      <a:t>28,57%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32711760708446E-4"/>
                  <c:y val="2.5660172760095692E-3"/>
                </c:manualLayout>
              </c:layout>
              <c:tx>
                <c:rich>
                  <a:bodyPr/>
                  <a:lstStyle/>
                  <a:p>
                    <a:r>
                      <a:rPr lang="pt-BR"/>
                      <a:t>31,43%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5988197553737623E-4"/>
                  <c:y val="-2.5201779355045802E-3"/>
                </c:manualLayout>
              </c:layout>
              <c:tx>
                <c:rich>
                  <a:bodyPr/>
                  <a:lstStyle/>
                  <a:p>
                    <a:r>
                      <a:rPr lang="pt-BR"/>
                      <a:t>27,27%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3"/>
              <c:pt idx="0">
                <c:v>2007</c:v>
              </c:pt>
              <c:pt idx="1">
                <c:v>2008</c:v>
              </c:pt>
              <c:pt idx="2">
                <c:v>2009</c:v>
              </c:pt>
            </c:numLit>
          </c:cat>
          <c:val>
            <c:numLit>
              <c:formatCode>General</c:formatCode>
              <c:ptCount val="3"/>
              <c:pt idx="0">
                <c:v>4</c:v>
              </c:pt>
              <c:pt idx="1">
                <c:v>5.5</c:v>
              </c:pt>
              <c:pt idx="2">
                <c:v>6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9024000"/>
        <c:axId val="129027072"/>
      </c:barChart>
      <c:catAx>
        <c:axId val="12902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Ano</a:t>
                </a:r>
              </a:p>
            </c:rich>
          </c:tx>
          <c:layout>
            <c:manualLayout>
              <c:xMode val="edge"/>
              <c:yMode val="edge"/>
              <c:x val="0.40522967133889576"/>
              <c:y val="0.877938091746628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902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02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m3/s</a:t>
                </a:r>
              </a:p>
            </c:rich>
          </c:tx>
          <c:layout>
            <c:manualLayout>
              <c:xMode val="edge"/>
              <c:yMode val="edge"/>
              <c:x val="5.2333448758675724E-2"/>
              <c:y val="0.379807665742199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902400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4"/>
          <c:w val="0"/>
          <c:h val="0.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165" footer="0.4921259850000116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4"/>
          <c:order val="0"/>
          <c:tx>
            <c:v>Grupo 5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SM</c:v>
              </c:pt>
              <c:pt idx="1">
                <c:v>2004 2006</c:v>
              </c:pt>
            </c:strLit>
          </c:cat>
          <c:val>
            <c:numLit>
              <c:formatCode>General</c:formatCode>
              <c:ptCount val="2"/>
              <c:pt idx="0">
                <c:v>2</c:v>
              </c:pt>
              <c:pt idx="1">
                <c:v>2</c:v>
              </c:pt>
            </c:numLit>
          </c:val>
        </c:ser>
        <c:ser>
          <c:idx val="3"/>
          <c:order val="1"/>
          <c:tx>
            <c:v>Grupo 4</c:v>
          </c:tx>
          <c:spPr>
            <a:solidFill>
              <a:srgbClr val="FF9900"/>
            </a:solidFill>
            <a:ln>
              <a:noFill/>
            </a:ln>
          </c:spPr>
          <c:invertIfNegative val="0"/>
          <c:cat>
            <c:strLit>
              <c:ptCount val="2"/>
              <c:pt idx="0">
                <c:v>SM</c:v>
              </c:pt>
              <c:pt idx="1">
                <c:v>2004 2006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</c:ser>
        <c:ser>
          <c:idx val="2"/>
          <c:order val="2"/>
          <c:tx>
            <c:v>Grupo 3</c:v>
          </c:tx>
          <c:spPr>
            <a:solidFill>
              <a:srgbClr val="FFCC00"/>
            </a:solidFill>
            <a:ln>
              <a:noFill/>
            </a:ln>
          </c:spPr>
          <c:invertIfNegative val="0"/>
          <c:cat>
            <c:strLit>
              <c:ptCount val="2"/>
              <c:pt idx="0">
                <c:v>SM</c:v>
              </c:pt>
              <c:pt idx="1">
                <c:v>2004 2006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</c:ser>
        <c:ser>
          <c:idx val="1"/>
          <c:order val="3"/>
          <c:tx>
            <c:v>Grupo 2 </c:v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"/>
              <c:pt idx="0">
                <c:v>SM</c:v>
              </c:pt>
              <c:pt idx="1">
                <c:v>2004 2006</c:v>
              </c:pt>
            </c:strLit>
          </c:cat>
          <c: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val>
        </c:ser>
        <c:ser>
          <c:idx val="0"/>
          <c:order val="4"/>
          <c:tx>
            <c:v>Grupo 1</c:v>
          </c:tx>
          <c:spPr>
            <a:solidFill>
              <a:srgbClr val="0066FF"/>
            </a:solidFill>
            <a:ln>
              <a:noFill/>
            </a:ln>
          </c:spPr>
          <c:invertIfNegative val="0"/>
          <c:cat>
            <c:strLit>
              <c:ptCount val="2"/>
              <c:pt idx="0">
                <c:v>SM</c:v>
              </c:pt>
              <c:pt idx="1">
                <c:v>2004 2006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883584"/>
        <c:axId val="137643904"/>
      </c:barChart>
      <c:catAx>
        <c:axId val="1328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7643904"/>
        <c:crosses val="autoZero"/>
        <c:auto val="1"/>
        <c:lblAlgn val="ctr"/>
        <c:lblOffset val="100"/>
        <c:noMultiLvlLbl val="0"/>
      </c:catAx>
      <c:valAx>
        <c:axId val="1376439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Text" lastClr="000000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2883584"/>
        <c:crosses val="autoZero"/>
        <c:crossBetween val="between"/>
        <c:majorUnit val="0.2"/>
      </c:valAx>
      <c:spPr>
        <a:solidFill>
          <a:schemeClr val="bg2"/>
        </a:solidFill>
        <a:ln>
          <a:noFill/>
        </a:ln>
      </c:spPr>
    </c:plotArea>
    <c:legend>
      <c:legendPos val="r"/>
      <c:overlay val="0"/>
      <c:spPr>
        <a:ln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0.98425196899999956" l="0.78740157499999996" r="0.78740157499999996" t="0.98425196899999956" header="0.49212598500001148" footer="0.4921259850000114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9520640"/>
        <c:axId val="139523200"/>
        <c:axId val="0"/>
      </c:bar3DChart>
      <c:catAx>
        <c:axId val="1395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39523200"/>
        <c:crosses val="autoZero"/>
        <c:auto val="1"/>
        <c:lblAlgn val="ctr"/>
        <c:lblOffset val="100"/>
        <c:noMultiLvlLbl val="0"/>
      </c:catAx>
      <c:valAx>
        <c:axId val="139523200"/>
        <c:scaling>
          <c:orientation val="minMax"/>
        </c:scaling>
        <c:delete val="1"/>
        <c:axPos val="l"/>
        <c:majorGridlines/>
        <c:numFmt formatCode="General" sourceLinked="1"/>
        <c:majorTickMark val="out"/>
        <c:minorTickMark val="none"/>
        <c:tickLblPos val="none"/>
        <c:crossAx val="1395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98425196899999956" l="0.78740157499999996" r="0.78740157499999996" t="0.98425196899999956" header="0.49212598500001148" footer="0.4921259850000114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.jpeg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6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0.xml"/><Relationship Id="rId63" Type="http://schemas.openxmlformats.org/officeDocument/2006/relationships/chart" Target="../charts/chart5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image" Target="../media/image5.png"/><Relationship Id="rId58" Type="http://schemas.openxmlformats.org/officeDocument/2006/relationships/chart" Target="../charts/chart53.xml"/><Relationship Id="rId66" Type="http://schemas.openxmlformats.org/officeDocument/2006/relationships/chart" Target="../charts/chart61.xml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image" Target="../media/image3.jpeg"/><Relationship Id="rId49" Type="http://schemas.openxmlformats.org/officeDocument/2006/relationships/chart" Target="../charts/chart46.xml"/><Relationship Id="rId57" Type="http://schemas.openxmlformats.org/officeDocument/2006/relationships/chart" Target="../charts/chart52.xml"/><Relationship Id="rId61" Type="http://schemas.openxmlformats.org/officeDocument/2006/relationships/chart" Target="../charts/chart56.xml"/><Relationship Id="rId10" Type="http://schemas.openxmlformats.org/officeDocument/2006/relationships/chart" Target="../charts/chart10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1.xml"/><Relationship Id="rId52" Type="http://schemas.openxmlformats.org/officeDocument/2006/relationships/image" Target="../media/image4.png"/><Relationship Id="rId60" Type="http://schemas.openxmlformats.org/officeDocument/2006/relationships/chart" Target="../charts/chart55.xml"/><Relationship Id="rId65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image" Target="../media/image2.jpeg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1.xml"/><Relationship Id="rId64" Type="http://schemas.openxmlformats.org/officeDocument/2006/relationships/chart" Target="../charts/chart59.xml"/><Relationship Id="rId8" Type="http://schemas.openxmlformats.org/officeDocument/2006/relationships/chart" Target="../charts/chart8.xml"/><Relationship Id="rId51" Type="http://schemas.openxmlformats.org/officeDocument/2006/relationships/chart" Target="../charts/chart4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4.xml"/><Relationship Id="rId67" Type="http://schemas.openxmlformats.org/officeDocument/2006/relationships/image" Target="../media/image6.emf"/><Relationship Id="rId20" Type="http://schemas.openxmlformats.org/officeDocument/2006/relationships/chart" Target="../charts/chart19.xml"/><Relationship Id="rId41" Type="http://schemas.openxmlformats.org/officeDocument/2006/relationships/chart" Target="../charts/chart38.xml"/><Relationship Id="rId54" Type="http://schemas.openxmlformats.org/officeDocument/2006/relationships/chart" Target="../charts/chart49.xml"/><Relationship Id="rId62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4764</xdr:colOff>
      <xdr:row>6</xdr:row>
      <xdr:rowOff>63500</xdr:rowOff>
    </xdr:from>
    <xdr:to>
      <xdr:col>10</xdr:col>
      <xdr:colOff>4764</xdr:colOff>
      <xdr:row>6</xdr:row>
      <xdr:rowOff>273050</xdr:rowOff>
    </xdr:to>
    <xdr:sp macro="" textlink="">
      <xdr:nvSpPr>
        <xdr:cNvPr id="24" name="CaixaDeTexto 23"/>
        <xdr:cNvSpPr txBox="1"/>
      </xdr:nvSpPr>
      <xdr:spPr>
        <a:xfrm>
          <a:off x="4333876" y="3140075"/>
          <a:ext cx="673099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t-BR" sz="1400" b="1">
              <a:latin typeface="+mn-lt"/>
              <a:cs typeface="Arial" pitchFamily="34" charset="0"/>
            </a:rPr>
            <a:t>2009</a:t>
          </a:r>
        </a:p>
      </xdr:txBody>
    </xdr:sp>
    <xdr:clientData/>
  </xdr:twoCellAnchor>
  <xdr:twoCellAnchor>
    <xdr:from>
      <xdr:col>10</xdr:col>
      <xdr:colOff>1589</xdr:colOff>
      <xdr:row>6</xdr:row>
      <xdr:rowOff>114300</xdr:rowOff>
    </xdr:from>
    <xdr:to>
      <xdr:col>10</xdr:col>
      <xdr:colOff>1589</xdr:colOff>
      <xdr:row>6</xdr:row>
      <xdr:rowOff>323850</xdr:rowOff>
    </xdr:to>
    <xdr:sp macro="" textlink="">
      <xdr:nvSpPr>
        <xdr:cNvPr id="25" name="CaixaDeTexto 24"/>
        <xdr:cNvSpPr txBox="1"/>
      </xdr:nvSpPr>
      <xdr:spPr>
        <a:xfrm>
          <a:off x="7242176" y="3190875"/>
          <a:ext cx="673099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t-BR" sz="1400" b="1">
              <a:latin typeface="+mn-lt"/>
              <a:cs typeface="Arial" pitchFamily="34" charset="0"/>
            </a:rPr>
            <a:t>2010</a:t>
          </a:r>
        </a:p>
      </xdr:txBody>
    </xdr:sp>
    <xdr:clientData/>
  </xdr:twoCellAnchor>
  <xdr:twoCellAnchor>
    <xdr:from>
      <xdr:col>10</xdr:col>
      <xdr:colOff>0</xdr:colOff>
      <xdr:row>139</xdr:row>
      <xdr:rowOff>142875</xdr:rowOff>
    </xdr:from>
    <xdr:to>
      <xdr:col>10</xdr:col>
      <xdr:colOff>0</xdr:colOff>
      <xdr:row>139</xdr:row>
      <xdr:rowOff>447675</xdr:rowOff>
    </xdr:to>
    <xdr:sp macro="" textlink="">
      <xdr:nvSpPr>
        <xdr:cNvPr id="4550345" name="CaixaDeTexto 45"/>
        <xdr:cNvSpPr txBox="1">
          <a:spLocks noChangeArrowheads="1"/>
        </xdr:cNvSpPr>
      </xdr:nvSpPr>
      <xdr:spPr bwMode="auto">
        <a:xfrm>
          <a:off x="7667625" y="93383100"/>
          <a:ext cx="0" cy="3048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Calibri"/>
            </a:rPr>
            <a:t>2010</a:t>
          </a:r>
        </a:p>
      </xdr:txBody>
    </xdr:sp>
    <xdr:clientData/>
  </xdr:twoCellAnchor>
  <xdr:twoCellAnchor>
    <xdr:from>
      <xdr:col>10</xdr:col>
      <xdr:colOff>0</xdr:colOff>
      <xdr:row>139</xdr:row>
      <xdr:rowOff>76200</xdr:rowOff>
    </xdr:from>
    <xdr:to>
      <xdr:col>10</xdr:col>
      <xdr:colOff>0</xdr:colOff>
      <xdr:row>139</xdr:row>
      <xdr:rowOff>419100</xdr:rowOff>
    </xdr:to>
    <xdr:sp macro="" textlink="">
      <xdr:nvSpPr>
        <xdr:cNvPr id="4550347" name="CaixaDeTexto 47"/>
        <xdr:cNvSpPr txBox="1">
          <a:spLocks noChangeArrowheads="1"/>
        </xdr:cNvSpPr>
      </xdr:nvSpPr>
      <xdr:spPr bwMode="auto">
        <a:xfrm>
          <a:off x="7667625" y="93316425"/>
          <a:ext cx="0" cy="3429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Calibri"/>
            </a:rPr>
            <a:t>2009</a:t>
          </a:r>
        </a:p>
      </xdr:txBody>
    </xdr:sp>
    <xdr:clientData/>
  </xdr:twoCellAnchor>
  <xdr:twoCellAnchor>
    <xdr:from>
      <xdr:col>10</xdr:col>
      <xdr:colOff>0</xdr:colOff>
      <xdr:row>85</xdr:row>
      <xdr:rowOff>0</xdr:rowOff>
    </xdr:from>
    <xdr:to>
      <xdr:col>10</xdr:col>
      <xdr:colOff>0</xdr:colOff>
      <xdr:row>85</xdr:row>
      <xdr:rowOff>0</xdr:rowOff>
    </xdr:to>
    <xdr:graphicFrame macro="">
      <xdr:nvGraphicFramePr>
        <xdr:cNvPr id="49478329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85</xdr:row>
      <xdr:rowOff>0</xdr:rowOff>
    </xdr:from>
    <xdr:to>
      <xdr:col>10</xdr:col>
      <xdr:colOff>0</xdr:colOff>
      <xdr:row>85</xdr:row>
      <xdr:rowOff>0</xdr:rowOff>
    </xdr:to>
    <xdr:graphicFrame macro="">
      <xdr:nvGraphicFramePr>
        <xdr:cNvPr id="4947833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123</xdr:row>
      <xdr:rowOff>209550</xdr:rowOff>
    </xdr:from>
    <xdr:to>
      <xdr:col>10</xdr:col>
      <xdr:colOff>0</xdr:colOff>
      <xdr:row>123</xdr:row>
      <xdr:rowOff>2000250</xdr:rowOff>
    </xdr:to>
    <xdr:graphicFrame macro="">
      <xdr:nvGraphicFramePr>
        <xdr:cNvPr id="49478331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123</xdr:row>
      <xdr:rowOff>114300</xdr:rowOff>
    </xdr:from>
    <xdr:to>
      <xdr:col>10</xdr:col>
      <xdr:colOff>0</xdr:colOff>
      <xdr:row>123</xdr:row>
      <xdr:rowOff>2295525</xdr:rowOff>
    </xdr:to>
    <xdr:graphicFrame macro="">
      <xdr:nvGraphicFramePr>
        <xdr:cNvPr id="49478332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233</xdr:row>
      <xdr:rowOff>76200</xdr:rowOff>
    </xdr:from>
    <xdr:to>
      <xdr:col>10</xdr:col>
      <xdr:colOff>0</xdr:colOff>
      <xdr:row>233</xdr:row>
      <xdr:rowOff>381000</xdr:rowOff>
    </xdr:to>
    <xdr:graphicFrame macro="">
      <xdr:nvGraphicFramePr>
        <xdr:cNvPr id="49478333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239</xdr:row>
      <xdr:rowOff>247650</xdr:rowOff>
    </xdr:from>
    <xdr:to>
      <xdr:col>10</xdr:col>
      <xdr:colOff>0</xdr:colOff>
      <xdr:row>239</xdr:row>
      <xdr:rowOff>381000</xdr:rowOff>
    </xdr:to>
    <xdr:graphicFrame macro="">
      <xdr:nvGraphicFramePr>
        <xdr:cNvPr id="49478334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256</xdr:row>
      <xdr:rowOff>19050</xdr:rowOff>
    </xdr:from>
    <xdr:to>
      <xdr:col>10</xdr:col>
      <xdr:colOff>0</xdr:colOff>
      <xdr:row>258</xdr:row>
      <xdr:rowOff>1171575</xdr:rowOff>
    </xdr:to>
    <xdr:graphicFrame macro="">
      <xdr:nvGraphicFramePr>
        <xdr:cNvPr id="49478335" name="Chart 1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0</xdr:colOff>
      <xdr:row>20</xdr:row>
      <xdr:rowOff>0</xdr:rowOff>
    </xdr:to>
    <xdr:graphicFrame macro="">
      <xdr:nvGraphicFramePr>
        <xdr:cNvPr id="49478342" name="Chart 48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108</xdr:row>
      <xdr:rowOff>0</xdr:rowOff>
    </xdr:from>
    <xdr:to>
      <xdr:col>10</xdr:col>
      <xdr:colOff>0</xdr:colOff>
      <xdr:row>108</xdr:row>
      <xdr:rowOff>0</xdr:rowOff>
    </xdr:to>
    <xdr:graphicFrame macro="">
      <xdr:nvGraphicFramePr>
        <xdr:cNvPr id="49478343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200025</xdr:colOff>
      <xdr:row>108</xdr:row>
      <xdr:rowOff>0</xdr:rowOff>
    </xdr:from>
    <xdr:to>
      <xdr:col>10</xdr:col>
      <xdr:colOff>0</xdr:colOff>
      <xdr:row>108</xdr:row>
      <xdr:rowOff>0</xdr:rowOff>
    </xdr:to>
    <xdr:graphicFrame macro="">
      <xdr:nvGraphicFramePr>
        <xdr:cNvPr id="49478344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260</xdr:row>
      <xdr:rowOff>0</xdr:rowOff>
    </xdr:from>
    <xdr:to>
      <xdr:col>10</xdr:col>
      <xdr:colOff>0</xdr:colOff>
      <xdr:row>260</xdr:row>
      <xdr:rowOff>0</xdr:rowOff>
    </xdr:to>
    <xdr:graphicFrame macro="">
      <xdr:nvGraphicFramePr>
        <xdr:cNvPr id="49478349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200025</xdr:colOff>
      <xdr:row>260</xdr:row>
      <xdr:rowOff>0</xdr:rowOff>
    </xdr:from>
    <xdr:to>
      <xdr:col>10</xdr:col>
      <xdr:colOff>0</xdr:colOff>
      <xdr:row>260</xdr:row>
      <xdr:rowOff>0</xdr:rowOff>
    </xdr:to>
    <xdr:graphicFrame macro="">
      <xdr:nvGraphicFramePr>
        <xdr:cNvPr id="4947835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363043</xdr:colOff>
      <xdr:row>85</xdr:row>
      <xdr:rowOff>19050</xdr:rowOff>
    </xdr:from>
    <xdr:to>
      <xdr:col>9</xdr:col>
      <xdr:colOff>2304115</xdr:colOff>
      <xdr:row>86</xdr:row>
      <xdr:rowOff>4543907</xdr:rowOff>
    </xdr:to>
    <xdr:pic>
      <xdr:nvPicPr>
        <xdr:cNvPr id="49478389" name="Picture 5096" descr="mapavoçorocas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26749" y="60586844"/>
          <a:ext cx="6199307" cy="4625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2701925</xdr:colOff>
      <xdr:row>30</xdr:row>
      <xdr:rowOff>377825</xdr:rowOff>
    </xdr:from>
    <xdr:to>
      <xdr:col>9</xdr:col>
      <xdr:colOff>2701925</xdr:colOff>
      <xdr:row>30</xdr:row>
      <xdr:rowOff>374650</xdr:rowOff>
    </xdr:to>
    <xdr:sp macro="" textlink="">
      <xdr:nvSpPr>
        <xdr:cNvPr id="119" name="CaixaDeTexto 118"/>
        <xdr:cNvSpPr txBox="1"/>
      </xdr:nvSpPr>
      <xdr:spPr>
        <a:xfrm>
          <a:off x="7854950" y="19304000"/>
          <a:ext cx="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pt-BR" sz="1100"/>
        </a:p>
      </xdr:txBody>
    </xdr:sp>
    <xdr:clientData/>
  </xdr:twoCellAnchor>
  <xdr:twoCellAnchor>
    <xdr:from>
      <xdr:col>4</xdr:col>
      <xdr:colOff>190501</xdr:colOff>
      <xdr:row>166</xdr:row>
      <xdr:rowOff>224118</xdr:rowOff>
    </xdr:from>
    <xdr:to>
      <xdr:col>8</xdr:col>
      <xdr:colOff>1</xdr:colOff>
      <xdr:row>166</xdr:row>
      <xdr:rowOff>2710143</xdr:rowOff>
    </xdr:to>
    <xdr:graphicFrame macro="">
      <xdr:nvGraphicFramePr>
        <xdr:cNvPr id="116" name="Gráfico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178733</xdr:colOff>
      <xdr:row>168</xdr:row>
      <xdr:rowOff>168089</xdr:rowOff>
    </xdr:from>
    <xdr:to>
      <xdr:col>8</xdr:col>
      <xdr:colOff>38100</xdr:colOff>
      <xdr:row>168</xdr:row>
      <xdr:rowOff>2654114</xdr:rowOff>
    </xdr:to>
    <xdr:graphicFrame macro="">
      <xdr:nvGraphicFramePr>
        <xdr:cNvPr id="118" name="Gráfico 1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190501</xdr:colOff>
      <xdr:row>170</xdr:row>
      <xdr:rowOff>235324</xdr:rowOff>
    </xdr:from>
    <xdr:to>
      <xdr:col>8</xdr:col>
      <xdr:colOff>57151</xdr:colOff>
      <xdr:row>170</xdr:row>
      <xdr:rowOff>2502274</xdr:rowOff>
    </xdr:to>
    <xdr:graphicFrame macro="">
      <xdr:nvGraphicFramePr>
        <xdr:cNvPr id="123" name="Gráfico 1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276225</xdr:colOff>
      <xdr:row>232</xdr:row>
      <xdr:rowOff>0</xdr:rowOff>
    </xdr:from>
    <xdr:to>
      <xdr:col>8</xdr:col>
      <xdr:colOff>602316</xdr:colOff>
      <xdr:row>233</xdr:row>
      <xdr:rowOff>0</xdr:rowOff>
    </xdr:to>
    <xdr:graphicFrame macro="">
      <xdr:nvGraphicFramePr>
        <xdr:cNvPr id="138" name="Gráfico 1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47625</xdr:colOff>
      <xdr:row>100</xdr:row>
      <xdr:rowOff>105832</xdr:rowOff>
    </xdr:from>
    <xdr:to>
      <xdr:col>8</xdr:col>
      <xdr:colOff>704289</xdr:colOff>
      <xdr:row>102</xdr:row>
      <xdr:rowOff>986117</xdr:rowOff>
    </xdr:to>
    <xdr:graphicFrame macro="">
      <xdr:nvGraphicFramePr>
        <xdr:cNvPr id="155" name="Gráfico 1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156882</xdr:colOff>
      <xdr:row>238</xdr:row>
      <xdr:rowOff>116417</xdr:rowOff>
    </xdr:from>
    <xdr:to>
      <xdr:col>8</xdr:col>
      <xdr:colOff>714375</xdr:colOff>
      <xdr:row>238</xdr:row>
      <xdr:rowOff>2021417</xdr:rowOff>
    </xdr:to>
    <xdr:graphicFrame macro="">
      <xdr:nvGraphicFramePr>
        <xdr:cNvPr id="156" name="Gráfico 1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42333</xdr:colOff>
      <xdr:row>255</xdr:row>
      <xdr:rowOff>166687</xdr:rowOff>
    </xdr:from>
    <xdr:to>
      <xdr:col>8</xdr:col>
      <xdr:colOff>785283</xdr:colOff>
      <xdr:row>257</xdr:row>
      <xdr:rowOff>1369218</xdr:rowOff>
    </xdr:to>
    <xdr:graphicFrame macro="">
      <xdr:nvGraphicFramePr>
        <xdr:cNvPr id="157" name="Chart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26893</xdr:colOff>
      <xdr:row>3</xdr:row>
      <xdr:rowOff>42583</xdr:rowOff>
    </xdr:from>
    <xdr:to>
      <xdr:col>8</xdr:col>
      <xdr:colOff>741268</xdr:colOff>
      <xdr:row>5</xdr:row>
      <xdr:rowOff>56029</xdr:rowOff>
    </xdr:to>
    <xdr:graphicFrame macro="">
      <xdr:nvGraphicFramePr>
        <xdr:cNvPr id="121" name="Gráfico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62</xdr:row>
      <xdr:rowOff>400050</xdr:rowOff>
    </xdr:from>
    <xdr:to>
      <xdr:col>8</xdr:col>
      <xdr:colOff>942975</xdr:colOff>
      <xdr:row>64</xdr:row>
      <xdr:rowOff>1283759</xdr:rowOff>
    </xdr:to>
    <xdr:graphicFrame macro="">
      <xdr:nvGraphicFramePr>
        <xdr:cNvPr id="159" name="Gráfico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66</xdr:row>
      <xdr:rowOff>171450</xdr:rowOff>
    </xdr:from>
    <xdr:to>
      <xdr:col>8</xdr:col>
      <xdr:colOff>847725</xdr:colOff>
      <xdr:row>68</xdr:row>
      <xdr:rowOff>1206500</xdr:rowOff>
    </xdr:to>
    <xdr:graphicFrame macro="">
      <xdr:nvGraphicFramePr>
        <xdr:cNvPr id="160" name="Gráfico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8</xdr:col>
      <xdr:colOff>774700</xdr:colOff>
      <xdr:row>79</xdr:row>
      <xdr:rowOff>19050</xdr:rowOff>
    </xdr:to>
    <xdr:graphicFrame macro="">
      <xdr:nvGraphicFramePr>
        <xdr:cNvPr id="163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80</xdr:row>
      <xdr:rowOff>76200</xdr:rowOff>
    </xdr:from>
    <xdr:to>
      <xdr:col>8</xdr:col>
      <xdr:colOff>771525</xdr:colOff>
      <xdr:row>80</xdr:row>
      <xdr:rowOff>1981200</xdr:rowOff>
    </xdr:to>
    <xdr:graphicFrame macro="">
      <xdr:nvGraphicFramePr>
        <xdr:cNvPr id="165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8</xdr:col>
      <xdr:colOff>990601</xdr:colOff>
      <xdr:row>147</xdr:row>
      <xdr:rowOff>95250</xdr:rowOff>
    </xdr:to>
    <xdr:graphicFrame macro="">
      <xdr:nvGraphicFramePr>
        <xdr:cNvPr id="171" name="Gráfico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95251</xdr:colOff>
      <xdr:row>190</xdr:row>
      <xdr:rowOff>209550</xdr:rowOff>
    </xdr:from>
    <xdr:to>
      <xdr:col>8</xdr:col>
      <xdr:colOff>552451</xdr:colOff>
      <xdr:row>190</xdr:row>
      <xdr:rowOff>2162175</xdr:rowOff>
    </xdr:to>
    <xdr:graphicFrame macro="">
      <xdr:nvGraphicFramePr>
        <xdr:cNvPr id="109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279400</xdr:colOff>
      <xdr:row>74</xdr:row>
      <xdr:rowOff>1</xdr:rowOff>
    </xdr:from>
    <xdr:to>
      <xdr:col>8</xdr:col>
      <xdr:colOff>605491</xdr:colOff>
      <xdr:row>75</xdr:row>
      <xdr:rowOff>12701</xdr:rowOff>
    </xdr:to>
    <xdr:graphicFrame macro="">
      <xdr:nvGraphicFramePr>
        <xdr:cNvPr id="111" name="Gráfico 1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57151</xdr:colOff>
      <xdr:row>172</xdr:row>
      <xdr:rowOff>323850</xdr:rowOff>
    </xdr:from>
    <xdr:to>
      <xdr:col>8</xdr:col>
      <xdr:colOff>76201</xdr:colOff>
      <xdr:row>172</xdr:row>
      <xdr:rowOff>2608792</xdr:rowOff>
    </xdr:to>
    <xdr:graphicFrame macro="">
      <xdr:nvGraphicFramePr>
        <xdr:cNvPr id="122" name="Gráfico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247650</xdr:colOff>
      <xdr:row>219</xdr:row>
      <xdr:rowOff>0</xdr:rowOff>
    </xdr:from>
    <xdr:to>
      <xdr:col>8</xdr:col>
      <xdr:colOff>635000</xdr:colOff>
      <xdr:row>219</xdr:row>
      <xdr:rowOff>1991783</xdr:rowOff>
    </xdr:to>
    <xdr:graphicFrame macro="">
      <xdr:nvGraphicFramePr>
        <xdr:cNvPr id="129" name="Gráfico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6</xdr:row>
      <xdr:rowOff>1</xdr:rowOff>
    </xdr:from>
    <xdr:to>
      <xdr:col>8</xdr:col>
      <xdr:colOff>752475</xdr:colOff>
      <xdr:row>6</xdr:row>
      <xdr:rowOff>2133601</xdr:rowOff>
    </xdr:to>
    <xdr:graphicFrame macro="">
      <xdr:nvGraphicFramePr>
        <xdr:cNvPr id="137" name="Gráfico 1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</xdr:colOff>
      <xdr:row>8</xdr:row>
      <xdr:rowOff>0</xdr:rowOff>
    </xdr:from>
    <xdr:to>
      <xdr:col>8</xdr:col>
      <xdr:colOff>742951</xdr:colOff>
      <xdr:row>9</xdr:row>
      <xdr:rowOff>19050</xdr:rowOff>
    </xdr:to>
    <xdr:graphicFrame macro="">
      <xdr:nvGraphicFramePr>
        <xdr:cNvPr id="147" name="Gráfico 1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</xdr:colOff>
      <xdr:row>10</xdr:row>
      <xdr:rowOff>1</xdr:rowOff>
    </xdr:from>
    <xdr:to>
      <xdr:col>8</xdr:col>
      <xdr:colOff>742951</xdr:colOff>
      <xdr:row>11</xdr:row>
      <xdr:rowOff>19051</xdr:rowOff>
    </xdr:to>
    <xdr:graphicFrame macro="">
      <xdr:nvGraphicFramePr>
        <xdr:cNvPr id="153" name="Gráfico 1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238125</xdr:colOff>
      <xdr:row>12</xdr:row>
      <xdr:rowOff>38100</xdr:rowOff>
    </xdr:from>
    <xdr:to>
      <xdr:col>8</xdr:col>
      <xdr:colOff>484908</xdr:colOff>
      <xdr:row>13</xdr:row>
      <xdr:rowOff>9525</xdr:rowOff>
    </xdr:to>
    <xdr:graphicFrame macro="">
      <xdr:nvGraphicFramePr>
        <xdr:cNvPr id="154" name="Gráfico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3</xdr:col>
      <xdr:colOff>39838</xdr:colOff>
      <xdr:row>156</xdr:row>
      <xdr:rowOff>46366</xdr:rowOff>
    </xdr:from>
    <xdr:to>
      <xdr:col>9</xdr:col>
      <xdr:colOff>2857500</xdr:colOff>
      <xdr:row>157</xdr:row>
      <xdr:rowOff>50798</xdr:rowOff>
    </xdr:to>
    <xdr:pic>
      <xdr:nvPicPr>
        <xdr:cNvPr id="91" name="Imagem 90" descr="Areas_Criticas_Aguas_Subterraneas_IG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90738" y="119451766"/>
          <a:ext cx="7186462" cy="5084433"/>
        </a:xfrm>
        <a:prstGeom prst="rect">
          <a:avLst/>
        </a:prstGeom>
      </xdr:spPr>
    </xdr:pic>
    <xdr:clientData/>
  </xdr:twoCellAnchor>
  <xdr:twoCellAnchor editAs="oneCell">
    <xdr:from>
      <xdr:col>4</xdr:col>
      <xdr:colOff>466511</xdr:colOff>
      <xdr:row>96</xdr:row>
      <xdr:rowOff>29032</xdr:rowOff>
    </xdr:from>
    <xdr:to>
      <xdr:col>9</xdr:col>
      <xdr:colOff>2590800</xdr:colOff>
      <xdr:row>96</xdr:row>
      <xdr:rowOff>4541266</xdr:rowOff>
    </xdr:to>
    <xdr:pic>
      <xdr:nvPicPr>
        <xdr:cNvPr id="92" name="Imagem 91" descr="Risco_Erosao_Costeira_IG_200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31711" y="68964632"/>
          <a:ext cx="6378789" cy="4512234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22</xdr:row>
      <xdr:rowOff>1</xdr:rowOff>
    </xdr:from>
    <xdr:to>
      <xdr:col>8</xdr:col>
      <xdr:colOff>723900</xdr:colOff>
      <xdr:row>24</xdr:row>
      <xdr:rowOff>850901</xdr:rowOff>
    </xdr:to>
    <xdr:graphicFrame macro="">
      <xdr:nvGraphicFramePr>
        <xdr:cNvPr id="93" name="Gráfico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88901</xdr:colOff>
      <xdr:row>20</xdr:row>
      <xdr:rowOff>0</xdr:rowOff>
    </xdr:from>
    <xdr:to>
      <xdr:col>8</xdr:col>
      <xdr:colOff>723901</xdr:colOff>
      <xdr:row>20</xdr:row>
      <xdr:rowOff>2273300</xdr:rowOff>
    </xdr:to>
    <xdr:graphicFrame macro="">
      <xdr:nvGraphicFramePr>
        <xdr:cNvPr id="94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145676</xdr:colOff>
      <xdr:row>199</xdr:row>
      <xdr:rowOff>33618</xdr:rowOff>
    </xdr:from>
    <xdr:to>
      <xdr:col>8</xdr:col>
      <xdr:colOff>829236</xdr:colOff>
      <xdr:row>199</xdr:row>
      <xdr:rowOff>2196354</xdr:rowOff>
    </xdr:to>
    <xdr:graphicFrame macro="">
      <xdr:nvGraphicFramePr>
        <xdr:cNvPr id="96" name="Gráfico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126767</xdr:colOff>
      <xdr:row>240</xdr:row>
      <xdr:rowOff>0</xdr:rowOff>
    </xdr:from>
    <xdr:to>
      <xdr:col>8</xdr:col>
      <xdr:colOff>678657</xdr:colOff>
      <xdr:row>240</xdr:row>
      <xdr:rowOff>1911164</xdr:rowOff>
    </xdr:to>
    <xdr:graphicFrame macro="">
      <xdr:nvGraphicFramePr>
        <xdr:cNvPr id="99" name="Gráfico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</xdr:colOff>
      <xdr:row>246</xdr:row>
      <xdr:rowOff>168089</xdr:rowOff>
    </xdr:from>
    <xdr:to>
      <xdr:col>8</xdr:col>
      <xdr:colOff>739589</xdr:colOff>
      <xdr:row>248</xdr:row>
      <xdr:rowOff>1025339</xdr:rowOff>
    </xdr:to>
    <xdr:graphicFrame macro="">
      <xdr:nvGraphicFramePr>
        <xdr:cNvPr id="100" name="Gráfico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259</xdr:row>
      <xdr:rowOff>0</xdr:rowOff>
    </xdr:from>
    <xdr:to>
      <xdr:col>8</xdr:col>
      <xdr:colOff>750794</xdr:colOff>
      <xdr:row>259</xdr:row>
      <xdr:rowOff>2400860</xdr:rowOff>
    </xdr:to>
    <xdr:graphicFrame macro="">
      <xdr:nvGraphicFramePr>
        <xdr:cNvPr id="101" name="Gráfico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</xdr:colOff>
      <xdr:row>28</xdr:row>
      <xdr:rowOff>0</xdr:rowOff>
    </xdr:from>
    <xdr:to>
      <xdr:col>8</xdr:col>
      <xdr:colOff>593913</xdr:colOff>
      <xdr:row>28</xdr:row>
      <xdr:rowOff>1759324</xdr:rowOff>
    </xdr:to>
    <xdr:graphicFrame macro="">
      <xdr:nvGraphicFramePr>
        <xdr:cNvPr id="107" name="Gráfico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0</xdr:colOff>
      <xdr:row>34</xdr:row>
      <xdr:rowOff>134470</xdr:rowOff>
    </xdr:from>
    <xdr:to>
      <xdr:col>8</xdr:col>
      <xdr:colOff>739588</xdr:colOff>
      <xdr:row>34</xdr:row>
      <xdr:rowOff>2240553</xdr:rowOff>
    </xdr:to>
    <xdr:graphicFrame macro="">
      <xdr:nvGraphicFramePr>
        <xdr:cNvPr id="108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149</xdr:row>
      <xdr:rowOff>1</xdr:rowOff>
    </xdr:from>
    <xdr:to>
      <xdr:col>8</xdr:col>
      <xdr:colOff>838200</xdr:colOff>
      <xdr:row>149</xdr:row>
      <xdr:rowOff>3105150</xdr:rowOff>
    </xdr:to>
    <xdr:graphicFrame macro="">
      <xdr:nvGraphicFramePr>
        <xdr:cNvPr id="97" name="Gráfico 9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</xdr:col>
      <xdr:colOff>119061</xdr:colOff>
      <xdr:row>109</xdr:row>
      <xdr:rowOff>0</xdr:rowOff>
    </xdr:from>
    <xdr:to>
      <xdr:col>8</xdr:col>
      <xdr:colOff>821531</xdr:colOff>
      <xdr:row>109</xdr:row>
      <xdr:rowOff>2500313</xdr:rowOff>
    </xdr:to>
    <xdr:graphicFrame macro="">
      <xdr:nvGraphicFramePr>
        <xdr:cNvPr id="124" name="Gráfico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113</xdr:row>
      <xdr:rowOff>33618</xdr:rowOff>
    </xdr:from>
    <xdr:to>
      <xdr:col>8</xdr:col>
      <xdr:colOff>790575</xdr:colOff>
      <xdr:row>113</xdr:row>
      <xdr:rowOff>2486026</xdr:rowOff>
    </xdr:to>
    <xdr:graphicFrame macro="">
      <xdr:nvGraphicFramePr>
        <xdr:cNvPr id="12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114</xdr:row>
      <xdr:rowOff>134470</xdr:rowOff>
    </xdr:from>
    <xdr:to>
      <xdr:col>8</xdr:col>
      <xdr:colOff>821532</xdr:colOff>
      <xdr:row>115</xdr:row>
      <xdr:rowOff>3333750</xdr:rowOff>
    </xdr:to>
    <xdr:graphicFrame macro="">
      <xdr:nvGraphicFramePr>
        <xdr:cNvPr id="12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120</xdr:row>
      <xdr:rowOff>95249</xdr:rowOff>
    </xdr:from>
    <xdr:to>
      <xdr:col>8</xdr:col>
      <xdr:colOff>809625</xdr:colOff>
      <xdr:row>121</xdr:row>
      <xdr:rowOff>3155156</xdr:rowOff>
    </xdr:to>
    <xdr:graphicFrame macro="">
      <xdr:nvGraphicFramePr>
        <xdr:cNvPr id="130" name="Gráfico 1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</xdr:colOff>
      <xdr:row>139</xdr:row>
      <xdr:rowOff>0</xdr:rowOff>
    </xdr:from>
    <xdr:to>
      <xdr:col>8</xdr:col>
      <xdr:colOff>797720</xdr:colOff>
      <xdr:row>139</xdr:row>
      <xdr:rowOff>2738438</xdr:rowOff>
    </xdr:to>
    <xdr:graphicFrame macro="">
      <xdr:nvGraphicFramePr>
        <xdr:cNvPr id="1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206</xdr:row>
      <xdr:rowOff>1</xdr:rowOff>
    </xdr:from>
    <xdr:to>
      <xdr:col>8</xdr:col>
      <xdr:colOff>773907</xdr:colOff>
      <xdr:row>206</xdr:row>
      <xdr:rowOff>2166939</xdr:rowOff>
    </xdr:to>
    <xdr:graphicFrame macro="">
      <xdr:nvGraphicFramePr>
        <xdr:cNvPr id="13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5</xdr:col>
      <xdr:colOff>238120</xdr:colOff>
      <xdr:row>229</xdr:row>
      <xdr:rowOff>0</xdr:rowOff>
    </xdr:from>
    <xdr:to>
      <xdr:col>5</xdr:col>
      <xdr:colOff>598120</xdr:colOff>
      <xdr:row>229</xdr:row>
      <xdr:rowOff>360000</xdr:rowOff>
    </xdr:to>
    <xdr:pic>
      <xdr:nvPicPr>
        <xdr:cNvPr id="75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238120</xdr:colOff>
      <xdr:row>229</xdr:row>
      <xdr:rowOff>0</xdr:rowOff>
    </xdr:from>
    <xdr:to>
      <xdr:col>6</xdr:col>
      <xdr:colOff>598120</xdr:colOff>
      <xdr:row>229</xdr:row>
      <xdr:rowOff>360000</xdr:rowOff>
    </xdr:to>
    <xdr:pic>
      <xdr:nvPicPr>
        <xdr:cNvPr id="76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238120</xdr:colOff>
      <xdr:row>229</xdr:row>
      <xdr:rowOff>0</xdr:rowOff>
    </xdr:from>
    <xdr:to>
      <xdr:col>7</xdr:col>
      <xdr:colOff>598120</xdr:colOff>
      <xdr:row>229</xdr:row>
      <xdr:rowOff>360000</xdr:rowOff>
    </xdr:to>
    <xdr:pic>
      <xdr:nvPicPr>
        <xdr:cNvPr id="77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238120</xdr:colOff>
      <xdr:row>226</xdr:row>
      <xdr:rowOff>0</xdr:rowOff>
    </xdr:from>
    <xdr:to>
      <xdr:col>4</xdr:col>
      <xdr:colOff>598120</xdr:colOff>
      <xdr:row>226</xdr:row>
      <xdr:rowOff>360000</xdr:rowOff>
    </xdr:to>
    <xdr:pic>
      <xdr:nvPicPr>
        <xdr:cNvPr id="78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238120</xdr:colOff>
      <xdr:row>226</xdr:row>
      <xdr:rowOff>0</xdr:rowOff>
    </xdr:from>
    <xdr:to>
      <xdr:col>5</xdr:col>
      <xdr:colOff>598120</xdr:colOff>
      <xdr:row>226</xdr:row>
      <xdr:rowOff>360000</xdr:rowOff>
    </xdr:to>
    <xdr:pic>
      <xdr:nvPicPr>
        <xdr:cNvPr id="79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238120</xdr:colOff>
      <xdr:row>226</xdr:row>
      <xdr:rowOff>0</xdr:rowOff>
    </xdr:from>
    <xdr:to>
      <xdr:col>7</xdr:col>
      <xdr:colOff>598120</xdr:colOff>
      <xdr:row>226</xdr:row>
      <xdr:rowOff>360000</xdr:rowOff>
    </xdr:to>
    <xdr:pic>
      <xdr:nvPicPr>
        <xdr:cNvPr id="81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233767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238120</xdr:colOff>
      <xdr:row>223</xdr:row>
      <xdr:rowOff>0</xdr:rowOff>
    </xdr:from>
    <xdr:to>
      <xdr:col>6</xdr:col>
      <xdr:colOff>598120</xdr:colOff>
      <xdr:row>223</xdr:row>
      <xdr:rowOff>360000</xdr:rowOff>
    </xdr:to>
    <xdr:pic>
      <xdr:nvPicPr>
        <xdr:cNvPr id="85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023532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238120</xdr:colOff>
      <xdr:row>223</xdr:row>
      <xdr:rowOff>0</xdr:rowOff>
    </xdr:from>
    <xdr:to>
      <xdr:col>4</xdr:col>
      <xdr:colOff>598120</xdr:colOff>
      <xdr:row>223</xdr:row>
      <xdr:rowOff>360000</xdr:rowOff>
    </xdr:to>
    <xdr:pic>
      <xdr:nvPicPr>
        <xdr:cNvPr id="86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023532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238120</xdr:colOff>
      <xdr:row>223</xdr:row>
      <xdr:rowOff>0</xdr:rowOff>
    </xdr:from>
    <xdr:to>
      <xdr:col>5</xdr:col>
      <xdr:colOff>598120</xdr:colOff>
      <xdr:row>223</xdr:row>
      <xdr:rowOff>360000</xdr:rowOff>
    </xdr:to>
    <xdr:pic>
      <xdr:nvPicPr>
        <xdr:cNvPr id="90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023532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238120</xdr:colOff>
      <xdr:row>223</xdr:row>
      <xdr:rowOff>0</xdr:rowOff>
    </xdr:from>
    <xdr:to>
      <xdr:col>7</xdr:col>
      <xdr:colOff>598120</xdr:colOff>
      <xdr:row>223</xdr:row>
      <xdr:rowOff>360000</xdr:rowOff>
    </xdr:to>
    <xdr:pic>
      <xdr:nvPicPr>
        <xdr:cNvPr id="98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023532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238120</xdr:colOff>
      <xdr:row>229</xdr:row>
      <xdr:rowOff>0</xdr:rowOff>
    </xdr:from>
    <xdr:to>
      <xdr:col>4</xdr:col>
      <xdr:colOff>598120</xdr:colOff>
      <xdr:row>229</xdr:row>
      <xdr:rowOff>360000</xdr:rowOff>
    </xdr:to>
    <xdr:pic>
      <xdr:nvPicPr>
        <xdr:cNvPr id="102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053473" y="183944559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238120</xdr:colOff>
      <xdr:row>226</xdr:row>
      <xdr:rowOff>0</xdr:rowOff>
    </xdr:from>
    <xdr:to>
      <xdr:col>6</xdr:col>
      <xdr:colOff>598120</xdr:colOff>
      <xdr:row>226</xdr:row>
      <xdr:rowOff>360000</xdr:rowOff>
    </xdr:to>
    <xdr:pic>
      <xdr:nvPicPr>
        <xdr:cNvPr id="103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023532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238120</xdr:colOff>
      <xdr:row>223</xdr:row>
      <xdr:rowOff>0</xdr:rowOff>
    </xdr:from>
    <xdr:to>
      <xdr:col>8</xdr:col>
      <xdr:colOff>598120</xdr:colOff>
      <xdr:row>223</xdr:row>
      <xdr:rowOff>360000</xdr:rowOff>
    </xdr:to>
    <xdr:pic>
      <xdr:nvPicPr>
        <xdr:cNvPr id="104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756767" y="180156971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238120</xdr:colOff>
      <xdr:row>226</xdr:row>
      <xdr:rowOff>0</xdr:rowOff>
    </xdr:from>
    <xdr:to>
      <xdr:col>8</xdr:col>
      <xdr:colOff>598120</xdr:colOff>
      <xdr:row>226</xdr:row>
      <xdr:rowOff>360000</xdr:rowOff>
    </xdr:to>
    <xdr:pic>
      <xdr:nvPicPr>
        <xdr:cNvPr id="106" name="Imagem 4" descr="cara_amarela.png"/>
        <xdr:cNvPicPr preferRelativeResize="0"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905120" y="182162824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238120</xdr:colOff>
      <xdr:row>229</xdr:row>
      <xdr:rowOff>0</xdr:rowOff>
    </xdr:from>
    <xdr:to>
      <xdr:col>8</xdr:col>
      <xdr:colOff>598120</xdr:colOff>
      <xdr:row>229</xdr:row>
      <xdr:rowOff>360000</xdr:rowOff>
    </xdr:to>
    <xdr:pic>
      <xdr:nvPicPr>
        <xdr:cNvPr id="112" name="Imagem 5" descr="cara_vermelha.png"/>
        <xdr:cNvPicPr preferRelativeResize="0"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756767" y="183944559"/>
          <a:ext cx="3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41</xdr:row>
      <xdr:rowOff>0</xdr:rowOff>
    </xdr:from>
    <xdr:to>
      <xdr:col>8</xdr:col>
      <xdr:colOff>795618</xdr:colOff>
      <xdr:row>46</xdr:row>
      <xdr:rowOff>1109383</xdr:rowOff>
    </xdr:to>
    <xdr:graphicFrame macro="">
      <xdr:nvGraphicFramePr>
        <xdr:cNvPr id="113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</xdr:colOff>
      <xdr:row>184</xdr:row>
      <xdr:rowOff>0</xdr:rowOff>
    </xdr:from>
    <xdr:to>
      <xdr:col>8</xdr:col>
      <xdr:colOff>784413</xdr:colOff>
      <xdr:row>185</xdr:row>
      <xdr:rowOff>22412</xdr:rowOff>
    </xdr:to>
    <xdr:graphicFrame macro="">
      <xdr:nvGraphicFramePr>
        <xdr:cNvPr id="139" name="Gráfico 1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</xdr:col>
      <xdr:colOff>33618</xdr:colOff>
      <xdr:row>47</xdr:row>
      <xdr:rowOff>22412</xdr:rowOff>
    </xdr:from>
    <xdr:to>
      <xdr:col>8</xdr:col>
      <xdr:colOff>795618</xdr:colOff>
      <xdr:row>54</xdr:row>
      <xdr:rowOff>963706</xdr:rowOff>
    </xdr:to>
    <xdr:graphicFrame macro="">
      <xdr:nvGraphicFramePr>
        <xdr:cNvPr id="105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78441</xdr:colOff>
      <xdr:row>76</xdr:row>
      <xdr:rowOff>0</xdr:rowOff>
    </xdr:from>
    <xdr:to>
      <xdr:col>8</xdr:col>
      <xdr:colOff>806823</xdr:colOff>
      <xdr:row>78</xdr:row>
      <xdr:rowOff>0</xdr:rowOff>
    </xdr:to>
    <xdr:graphicFrame macro="">
      <xdr:nvGraphicFramePr>
        <xdr:cNvPr id="126" name="Gráfico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0</xdr:colOff>
      <xdr:row>18</xdr:row>
      <xdr:rowOff>0</xdr:rowOff>
    </xdr:from>
    <xdr:to>
      <xdr:col>8</xdr:col>
      <xdr:colOff>806824</xdr:colOff>
      <xdr:row>19</xdr:row>
      <xdr:rowOff>33618</xdr:rowOff>
    </xdr:to>
    <xdr:graphicFrame macro="">
      <xdr:nvGraphicFramePr>
        <xdr:cNvPr id="114" name="Gráfico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217</xdr:row>
      <xdr:rowOff>0</xdr:rowOff>
    </xdr:from>
    <xdr:to>
      <xdr:col>8</xdr:col>
      <xdr:colOff>672353</xdr:colOff>
      <xdr:row>218</xdr:row>
      <xdr:rowOff>44823</xdr:rowOff>
    </xdr:to>
    <xdr:graphicFrame macro="">
      <xdr:nvGraphicFramePr>
        <xdr:cNvPr id="115" name="Gráfico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829235</xdr:colOff>
      <xdr:row>55</xdr:row>
      <xdr:rowOff>11207</xdr:rowOff>
    </xdr:from>
    <xdr:to>
      <xdr:col>8</xdr:col>
      <xdr:colOff>762000</xdr:colOff>
      <xdr:row>58</xdr:row>
      <xdr:rowOff>78442</xdr:rowOff>
    </xdr:to>
    <xdr:graphicFrame macro="">
      <xdr:nvGraphicFramePr>
        <xdr:cNvPr id="95" name="Gráfico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</xdr:col>
      <xdr:colOff>44824</xdr:colOff>
      <xdr:row>178</xdr:row>
      <xdr:rowOff>44823</xdr:rowOff>
    </xdr:from>
    <xdr:to>
      <xdr:col>8</xdr:col>
      <xdr:colOff>739589</xdr:colOff>
      <xdr:row>180</xdr:row>
      <xdr:rowOff>0</xdr:rowOff>
    </xdr:to>
    <xdr:graphicFrame macro="">
      <xdr:nvGraphicFramePr>
        <xdr:cNvPr id="117" name="Gráfico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180</xdr:row>
      <xdr:rowOff>1</xdr:rowOff>
    </xdr:from>
    <xdr:to>
      <xdr:col>8</xdr:col>
      <xdr:colOff>840441</xdr:colOff>
      <xdr:row>181</xdr:row>
      <xdr:rowOff>67236</xdr:rowOff>
    </xdr:to>
    <xdr:graphicFrame macro="">
      <xdr:nvGraphicFramePr>
        <xdr:cNvPr id="140" name="Gráfico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182</xdr:row>
      <xdr:rowOff>0</xdr:rowOff>
    </xdr:from>
    <xdr:to>
      <xdr:col>9</xdr:col>
      <xdr:colOff>0</xdr:colOff>
      <xdr:row>183</xdr:row>
      <xdr:rowOff>56029</xdr:rowOff>
    </xdr:to>
    <xdr:graphicFrame macro="">
      <xdr:nvGraphicFramePr>
        <xdr:cNvPr id="141" name="Gráfico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795619</xdr:colOff>
      <xdr:row>261</xdr:row>
      <xdr:rowOff>0</xdr:rowOff>
    </xdr:from>
    <xdr:to>
      <xdr:col>8</xdr:col>
      <xdr:colOff>762001</xdr:colOff>
      <xdr:row>263</xdr:row>
      <xdr:rowOff>11206</xdr:rowOff>
    </xdr:to>
    <xdr:graphicFrame macro="">
      <xdr:nvGraphicFramePr>
        <xdr:cNvPr id="143" name="Gráfico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</xdr:colOff>
      <xdr:row>25</xdr:row>
      <xdr:rowOff>11206</xdr:rowOff>
    </xdr:from>
    <xdr:to>
      <xdr:col>8</xdr:col>
      <xdr:colOff>762001</xdr:colOff>
      <xdr:row>27</xdr:row>
      <xdr:rowOff>44823</xdr:rowOff>
    </xdr:to>
    <xdr:graphicFrame macro="">
      <xdr:nvGraphicFramePr>
        <xdr:cNvPr id="131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197</xdr:row>
      <xdr:rowOff>0</xdr:rowOff>
    </xdr:from>
    <xdr:to>
      <xdr:col>8</xdr:col>
      <xdr:colOff>750794</xdr:colOff>
      <xdr:row>198</xdr:row>
      <xdr:rowOff>44823</xdr:rowOff>
    </xdr:to>
    <xdr:graphicFrame macro="">
      <xdr:nvGraphicFramePr>
        <xdr:cNvPr id="132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4</xdr:col>
      <xdr:colOff>476250</xdr:colOff>
      <xdr:row>123</xdr:row>
      <xdr:rowOff>104775</xdr:rowOff>
    </xdr:from>
    <xdr:to>
      <xdr:col>8</xdr:col>
      <xdr:colOff>190500</xdr:colOff>
      <xdr:row>123</xdr:row>
      <xdr:rowOff>1209675</xdr:rowOff>
    </xdr:to>
    <xdr:pic>
      <xdr:nvPicPr>
        <xdr:cNvPr id="128" name="Imagem 12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649675"/>
          <a:ext cx="3105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42"/>
  <sheetViews>
    <sheetView topLeftCell="A70" zoomScale="85" zoomScaleNormal="85" workbookViewId="0">
      <selection activeCell="C90" sqref="C90:C93"/>
    </sheetView>
  </sheetViews>
  <sheetFormatPr defaultColWidth="9.140625" defaultRowHeight="12.75" x14ac:dyDescent="0.2"/>
  <cols>
    <col min="1" max="1" width="17.7109375" style="157" customWidth="1"/>
    <col min="2" max="2" width="19" style="99" customWidth="1"/>
    <col min="3" max="3" width="16.28515625" style="99" customWidth="1"/>
    <col min="4" max="4" width="16" style="99" customWidth="1"/>
    <col min="5" max="5" width="19.7109375" style="99" customWidth="1"/>
    <col min="6" max="6" width="14.140625" style="157" customWidth="1"/>
    <col min="7" max="7" width="9.85546875" style="157" customWidth="1"/>
    <col min="8" max="8" width="11.7109375" style="157" customWidth="1"/>
    <col min="9" max="9" width="8.7109375" style="157" customWidth="1"/>
    <col min="10" max="10" width="15.42578125" style="157" customWidth="1"/>
    <col min="11" max="11" width="9.140625" style="156"/>
    <col min="12" max="12" width="18.7109375" style="156" customWidth="1"/>
    <col min="13" max="13" width="10.5703125" style="156" customWidth="1"/>
    <col min="14" max="14" width="9.140625" style="156"/>
    <col min="15" max="16384" width="9.140625" style="157"/>
  </cols>
  <sheetData>
    <row r="2" spans="1:10" ht="24.95" customHeight="1" x14ac:dyDescent="0.2">
      <c r="A2" s="157">
        <v>1</v>
      </c>
      <c r="B2" s="271" t="s">
        <v>153</v>
      </c>
      <c r="C2" s="274"/>
      <c r="D2" s="274"/>
      <c r="E2" s="274"/>
      <c r="F2" s="285"/>
      <c r="G2" s="156"/>
      <c r="H2" s="156"/>
      <c r="I2" s="156"/>
      <c r="J2" s="156"/>
    </row>
    <row r="3" spans="1:10" x14ac:dyDescent="0.2">
      <c r="B3" s="554" t="s">
        <v>53</v>
      </c>
      <c r="C3" s="31"/>
      <c r="D3" s="31"/>
      <c r="E3" s="31"/>
      <c r="F3" s="156"/>
      <c r="G3" s="156"/>
      <c r="H3" s="156"/>
      <c r="I3" s="156"/>
      <c r="J3" s="156"/>
    </row>
    <row r="4" spans="1:10" x14ac:dyDescent="0.2">
      <c r="B4" s="193"/>
      <c r="C4" s="31"/>
      <c r="D4" s="31"/>
      <c r="E4" s="31"/>
      <c r="F4" s="156"/>
      <c r="G4" s="156"/>
      <c r="H4" s="156"/>
      <c r="I4" s="156"/>
      <c r="J4" s="156"/>
    </row>
    <row r="5" spans="1:10" x14ac:dyDescent="0.2">
      <c r="B5" s="32"/>
      <c r="C5" s="620" t="s">
        <v>97</v>
      </c>
      <c r="D5" s="620"/>
      <c r="E5" s="620"/>
      <c r="F5" s="620"/>
      <c r="G5" s="620"/>
      <c r="H5" s="620"/>
      <c r="I5" s="620"/>
      <c r="J5" s="156"/>
    </row>
    <row r="6" spans="1:10" ht="25.5" x14ac:dyDescent="0.2">
      <c r="B6" s="30" t="s">
        <v>108</v>
      </c>
      <c r="C6" s="92" t="s">
        <v>47</v>
      </c>
      <c r="D6" s="209" t="s">
        <v>48</v>
      </c>
      <c r="E6" s="210" t="s">
        <v>49</v>
      </c>
      <c r="F6" s="211" t="s">
        <v>50</v>
      </c>
      <c r="G6" s="212" t="s">
        <v>51</v>
      </c>
      <c r="H6" s="213" t="s">
        <v>52</v>
      </c>
      <c r="I6" s="214" t="s">
        <v>94</v>
      </c>
      <c r="J6" s="156"/>
    </row>
    <row r="7" spans="1:10" x14ac:dyDescent="0.2">
      <c r="B7" s="541" t="s">
        <v>195</v>
      </c>
      <c r="C7" s="540"/>
      <c r="D7" s="540"/>
      <c r="E7" s="540"/>
      <c r="F7" s="540"/>
      <c r="G7" s="540"/>
      <c r="H7" s="540"/>
      <c r="I7" s="488"/>
      <c r="J7" s="156"/>
    </row>
    <row r="8" spans="1:10" x14ac:dyDescent="0.2">
      <c r="B8" s="541" t="s">
        <v>196</v>
      </c>
      <c r="C8" s="540">
        <v>7</v>
      </c>
      <c r="D8" s="540">
        <v>3</v>
      </c>
      <c r="E8" s="540">
        <v>7</v>
      </c>
      <c r="F8" s="540">
        <v>4</v>
      </c>
      <c r="G8" s="540">
        <v>0</v>
      </c>
      <c r="H8" s="488">
        <v>0</v>
      </c>
      <c r="I8" s="488">
        <v>2</v>
      </c>
      <c r="J8" s="156"/>
    </row>
    <row r="9" spans="1:10" x14ac:dyDescent="0.2">
      <c r="B9" s="541" t="s">
        <v>197</v>
      </c>
      <c r="C9" s="540">
        <v>11</v>
      </c>
      <c r="D9" s="540">
        <v>5</v>
      </c>
      <c r="E9" s="540">
        <v>4</v>
      </c>
      <c r="F9" s="540">
        <v>2</v>
      </c>
      <c r="G9" s="540">
        <v>0</v>
      </c>
      <c r="H9" s="488">
        <v>0</v>
      </c>
      <c r="I9" s="488">
        <v>1</v>
      </c>
      <c r="J9" s="156"/>
    </row>
    <row r="10" spans="1:10" x14ac:dyDescent="0.2">
      <c r="B10" s="541" t="s">
        <v>198</v>
      </c>
      <c r="C10" s="540">
        <v>11</v>
      </c>
      <c r="D10" s="540">
        <v>5</v>
      </c>
      <c r="E10" s="540">
        <v>4</v>
      </c>
      <c r="F10" s="540">
        <v>2</v>
      </c>
      <c r="G10" s="540">
        <v>0</v>
      </c>
      <c r="H10" s="488">
        <v>0</v>
      </c>
      <c r="I10" s="488">
        <v>1</v>
      </c>
      <c r="J10" s="156"/>
    </row>
    <row r="11" spans="1:10" x14ac:dyDescent="0.2">
      <c r="B11" s="32"/>
      <c r="C11" s="31"/>
      <c r="D11" s="31"/>
      <c r="E11" s="31"/>
      <c r="F11" s="156"/>
      <c r="G11" s="156"/>
      <c r="H11" s="156"/>
      <c r="I11" s="156"/>
      <c r="J11" s="156"/>
    </row>
    <row r="12" spans="1:10" x14ac:dyDescent="0.2">
      <c r="B12" s="32"/>
      <c r="C12" s="31"/>
      <c r="D12" s="31"/>
      <c r="E12" s="31"/>
      <c r="F12" s="156"/>
      <c r="G12" s="156"/>
      <c r="H12" s="156"/>
      <c r="I12" s="156"/>
      <c r="J12" s="156"/>
    </row>
    <row r="13" spans="1:10" x14ac:dyDescent="0.2">
      <c r="B13" s="32"/>
      <c r="C13" s="31"/>
      <c r="D13" s="31"/>
      <c r="E13" s="31"/>
      <c r="F13" s="156"/>
      <c r="G13" s="156"/>
      <c r="H13" s="156"/>
      <c r="I13" s="156"/>
      <c r="J13" s="156"/>
    </row>
    <row r="14" spans="1:10" x14ac:dyDescent="0.2">
      <c r="A14" s="555"/>
      <c r="B14" s="33"/>
      <c r="C14" s="31"/>
      <c r="D14" s="31"/>
      <c r="E14" s="31"/>
      <c r="F14" s="156"/>
      <c r="G14" s="156"/>
      <c r="H14" s="156"/>
      <c r="I14" s="156"/>
      <c r="J14" s="156"/>
    </row>
    <row r="15" spans="1:10" s="159" customFormat="1" x14ac:dyDescent="0.2">
      <c r="A15" s="156"/>
      <c r="B15" s="158"/>
      <c r="C15" s="158"/>
      <c r="D15" s="158"/>
      <c r="E15" s="158"/>
    </row>
    <row r="16" spans="1:10" ht="24.95" customHeight="1" x14ac:dyDescent="0.2">
      <c r="A16" s="157">
        <v>1</v>
      </c>
      <c r="B16" s="271" t="s">
        <v>199</v>
      </c>
      <c r="C16" s="274"/>
      <c r="D16" s="273"/>
      <c r="E16" s="31"/>
      <c r="F16" s="156"/>
      <c r="G16" s="156"/>
      <c r="H16" s="156"/>
      <c r="I16" s="156"/>
      <c r="J16" s="156"/>
    </row>
    <row r="17" spans="2:10" x14ac:dyDescent="0.2">
      <c r="B17" s="554" t="s">
        <v>53</v>
      </c>
      <c r="C17" s="168"/>
      <c r="D17" s="168"/>
      <c r="E17" s="168"/>
      <c r="F17" s="164"/>
      <c r="G17" s="156"/>
      <c r="H17" s="156"/>
      <c r="I17" s="156"/>
      <c r="J17" s="156"/>
    </row>
    <row r="18" spans="2:10" x14ac:dyDescent="0.2">
      <c r="B18" s="194"/>
      <c r="C18" s="168"/>
      <c r="D18" s="168"/>
      <c r="E18" s="168"/>
      <c r="F18" s="164"/>
      <c r="G18" s="156"/>
      <c r="H18" s="156"/>
      <c r="I18" s="156"/>
      <c r="J18" s="156"/>
    </row>
    <row r="19" spans="2:10" x14ac:dyDescent="0.2">
      <c r="B19" s="32"/>
      <c r="C19" s="620" t="s">
        <v>98</v>
      </c>
      <c r="D19" s="620"/>
      <c r="E19" s="620"/>
      <c r="F19" s="620"/>
      <c r="G19" s="620"/>
      <c r="H19" s="620"/>
      <c r="I19" s="620"/>
      <c r="J19" s="156"/>
    </row>
    <row r="20" spans="2:10" ht="25.5" x14ac:dyDescent="0.2">
      <c r="B20" s="30" t="s">
        <v>109</v>
      </c>
      <c r="C20" s="215" t="s">
        <v>79</v>
      </c>
      <c r="D20" s="211" t="s">
        <v>80</v>
      </c>
      <c r="E20" s="216" t="s">
        <v>81</v>
      </c>
      <c r="F20" s="217" t="s">
        <v>82</v>
      </c>
      <c r="G20" s="218" t="s">
        <v>83</v>
      </c>
      <c r="H20" s="219" t="s">
        <v>84</v>
      </c>
      <c r="I20" s="220" t="s">
        <v>45</v>
      </c>
      <c r="J20" s="156"/>
    </row>
    <row r="21" spans="2:10" x14ac:dyDescent="0.2">
      <c r="B21" s="541">
        <v>2007</v>
      </c>
      <c r="C21" s="542">
        <v>5</v>
      </c>
      <c r="D21" s="542">
        <v>11</v>
      </c>
      <c r="E21" s="542">
        <v>1</v>
      </c>
      <c r="F21" s="542">
        <v>3</v>
      </c>
      <c r="G21" s="542">
        <v>3</v>
      </c>
      <c r="H21" s="542">
        <v>0</v>
      </c>
      <c r="I21" s="542">
        <v>0</v>
      </c>
      <c r="J21" s="156"/>
    </row>
    <row r="22" spans="2:10" x14ac:dyDescent="0.2">
      <c r="B22" s="541">
        <v>2008</v>
      </c>
      <c r="C22" s="542">
        <v>4</v>
      </c>
      <c r="D22" s="542">
        <v>12</v>
      </c>
      <c r="E22" s="542">
        <v>1</v>
      </c>
      <c r="F22" s="542">
        <v>4</v>
      </c>
      <c r="G22" s="542">
        <v>2</v>
      </c>
      <c r="H22" s="542">
        <v>0</v>
      </c>
      <c r="I22" s="542">
        <v>0</v>
      </c>
      <c r="J22" s="156"/>
    </row>
    <row r="23" spans="2:10" x14ac:dyDescent="0.2">
      <c r="B23" s="541">
        <v>2009</v>
      </c>
      <c r="C23" s="542">
        <v>4</v>
      </c>
      <c r="D23" s="542">
        <v>12</v>
      </c>
      <c r="E23" s="542">
        <v>0</v>
      </c>
      <c r="F23" s="542">
        <v>5</v>
      </c>
      <c r="G23" s="542">
        <v>2</v>
      </c>
      <c r="H23" s="542">
        <v>0</v>
      </c>
      <c r="I23" s="542">
        <v>0</v>
      </c>
      <c r="J23" s="156"/>
    </row>
    <row r="24" spans="2:10" x14ac:dyDescent="0.2">
      <c r="B24" s="541">
        <v>2010</v>
      </c>
      <c r="C24" s="542">
        <v>5</v>
      </c>
      <c r="D24" s="542">
        <v>11</v>
      </c>
      <c r="E24" s="542">
        <v>1</v>
      </c>
      <c r="F24" s="542">
        <v>4</v>
      </c>
      <c r="G24" s="542">
        <v>2</v>
      </c>
      <c r="H24" s="542">
        <v>0</v>
      </c>
      <c r="I24" s="542">
        <v>0</v>
      </c>
      <c r="J24" s="156"/>
    </row>
    <row r="25" spans="2:10" x14ac:dyDescent="0.2">
      <c r="B25" s="541">
        <v>2011</v>
      </c>
      <c r="C25" s="542">
        <v>6</v>
      </c>
      <c r="D25" s="542">
        <v>10</v>
      </c>
      <c r="E25" s="542">
        <v>1</v>
      </c>
      <c r="F25" s="542">
        <v>4</v>
      </c>
      <c r="G25" s="542">
        <v>2</v>
      </c>
      <c r="H25" s="542">
        <v>0</v>
      </c>
      <c r="I25" s="542">
        <v>0</v>
      </c>
      <c r="J25" s="156"/>
    </row>
    <row r="26" spans="2:10" x14ac:dyDescent="0.2">
      <c r="B26" s="160"/>
      <c r="C26" s="31"/>
      <c r="D26" s="31"/>
      <c r="E26" s="161"/>
      <c r="F26" s="156"/>
      <c r="G26" s="156"/>
      <c r="H26" s="156"/>
      <c r="I26" s="156"/>
      <c r="J26" s="156"/>
    </row>
    <row r="27" spans="2:10" x14ac:dyDescent="0.2">
      <c r="B27" s="160"/>
      <c r="C27" s="31"/>
      <c r="D27" s="31"/>
      <c r="E27" s="161"/>
      <c r="F27" s="156"/>
      <c r="G27" s="156"/>
      <c r="H27" s="156"/>
      <c r="I27" s="156"/>
      <c r="J27" s="156"/>
    </row>
    <row r="28" spans="2:10" x14ac:dyDescent="0.2">
      <c r="B28" s="160"/>
      <c r="C28" s="31"/>
      <c r="D28" s="31"/>
      <c r="E28" s="161"/>
      <c r="F28" s="156"/>
      <c r="G28" s="156"/>
      <c r="H28" s="156"/>
      <c r="I28" s="156"/>
      <c r="J28" s="156"/>
    </row>
    <row r="29" spans="2:10" x14ac:dyDescent="0.2">
      <c r="B29" s="160"/>
      <c r="C29" s="31"/>
      <c r="D29" s="31"/>
      <c r="E29" s="161"/>
      <c r="F29" s="156"/>
      <c r="G29" s="156"/>
      <c r="H29" s="156"/>
      <c r="I29" s="156"/>
      <c r="J29" s="156"/>
    </row>
    <row r="30" spans="2:10" x14ac:dyDescent="0.2">
      <c r="B30" s="160"/>
      <c r="C30" s="31"/>
      <c r="D30" s="31"/>
      <c r="E30" s="161"/>
      <c r="F30" s="156"/>
      <c r="G30" s="156"/>
      <c r="H30" s="156"/>
      <c r="I30" s="156"/>
      <c r="J30" s="156"/>
    </row>
    <row r="31" spans="2:10" x14ac:dyDescent="0.2">
      <c r="B31" s="160"/>
      <c r="C31" s="31"/>
      <c r="D31" s="31"/>
      <c r="E31" s="161"/>
      <c r="F31" s="156"/>
      <c r="G31" s="156"/>
      <c r="H31" s="156"/>
      <c r="I31" s="156"/>
      <c r="J31" s="156"/>
    </row>
    <row r="32" spans="2:10" x14ac:dyDescent="0.2">
      <c r="B32" s="160"/>
      <c r="C32" s="31"/>
      <c r="D32" s="31"/>
      <c r="E32" s="161"/>
      <c r="F32" s="156"/>
      <c r="G32" s="156"/>
      <c r="H32" s="156"/>
      <c r="I32" s="156"/>
      <c r="J32" s="156"/>
    </row>
    <row r="33" spans="1:10" x14ac:dyDescent="0.2">
      <c r="B33" s="160"/>
      <c r="C33" s="31"/>
      <c r="D33" s="31"/>
      <c r="E33" s="161"/>
      <c r="F33" s="156"/>
      <c r="G33" s="156"/>
      <c r="H33" s="156"/>
      <c r="I33" s="156"/>
      <c r="J33" s="156"/>
    </row>
    <row r="34" spans="1:10" x14ac:dyDescent="0.2">
      <c r="A34" s="555"/>
      <c r="B34" s="556"/>
      <c r="C34" s="31"/>
      <c r="D34" s="31"/>
      <c r="E34" s="161"/>
      <c r="F34" s="156"/>
      <c r="G34" s="156"/>
      <c r="H34" s="156"/>
      <c r="I34" s="156"/>
      <c r="J34" s="156"/>
    </row>
    <row r="35" spans="1:10" s="159" customFormat="1" x14ac:dyDescent="0.2">
      <c r="A35" s="156"/>
      <c r="B35" s="162"/>
      <c r="C35" s="158"/>
      <c r="D35" s="158"/>
      <c r="E35" s="163"/>
    </row>
    <row r="36" spans="1:10" ht="24.95" customHeight="1" x14ac:dyDescent="0.2">
      <c r="A36" s="529">
        <v>1</v>
      </c>
      <c r="B36" s="271" t="s">
        <v>194</v>
      </c>
      <c r="C36" s="274"/>
      <c r="D36" s="273"/>
      <c r="E36" s="161"/>
      <c r="F36" s="156"/>
      <c r="G36" s="156"/>
      <c r="H36" s="156"/>
      <c r="I36" s="156"/>
      <c r="J36" s="156"/>
    </row>
    <row r="37" spans="1:10" x14ac:dyDescent="0.2">
      <c r="B37" s="554" t="s">
        <v>53</v>
      </c>
      <c r="C37" s="31"/>
      <c r="D37" s="31"/>
      <c r="E37" s="161"/>
      <c r="F37" s="156"/>
      <c r="G37" s="164"/>
      <c r="H37" s="156"/>
      <c r="I37" s="156"/>
      <c r="J37" s="156"/>
    </row>
    <row r="38" spans="1:10" x14ac:dyDescent="0.2">
      <c r="B38" s="194"/>
      <c r="C38" s="31"/>
      <c r="D38" s="31"/>
      <c r="E38" s="161"/>
      <c r="F38" s="156"/>
      <c r="G38" s="164"/>
      <c r="H38" s="156"/>
      <c r="I38" s="156"/>
      <c r="J38" s="156"/>
    </row>
    <row r="39" spans="1:10" x14ac:dyDescent="0.2">
      <c r="B39" s="32"/>
      <c r="C39" s="621" t="s">
        <v>99</v>
      </c>
      <c r="D39" s="621"/>
      <c r="E39" s="621"/>
      <c r="F39" s="621"/>
      <c r="G39" s="164"/>
      <c r="H39" s="156"/>
      <c r="I39" s="156"/>
      <c r="J39" s="156"/>
    </row>
    <row r="40" spans="1:10" ht="25.5" x14ac:dyDescent="0.2">
      <c r="B40" s="30" t="s">
        <v>110</v>
      </c>
      <c r="C40" s="222" t="s">
        <v>95</v>
      </c>
      <c r="D40" s="225" t="s">
        <v>85</v>
      </c>
      <c r="E40" s="224" t="s">
        <v>96</v>
      </c>
      <c r="F40" s="223" t="s">
        <v>59</v>
      </c>
      <c r="G40" s="103"/>
      <c r="H40" s="156"/>
      <c r="I40" s="156"/>
      <c r="J40" s="156"/>
    </row>
    <row r="41" spans="1:10" x14ac:dyDescent="0.2">
      <c r="B41" s="541">
        <v>2007</v>
      </c>
      <c r="C41" s="542">
        <v>13</v>
      </c>
      <c r="D41" s="542">
        <v>5</v>
      </c>
      <c r="E41" s="542">
        <v>2</v>
      </c>
      <c r="F41" s="542">
        <v>3</v>
      </c>
      <c r="G41" s="104"/>
      <c r="H41" s="90"/>
      <c r="I41" s="90"/>
      <c r="J41" s="156"/>
    </row>
    <row r="42" spans="1:10" x14ac:dyDescent="0.2">
      <c r="B42" s="541">
        <v>2008</v>
      </c>
      <c r="C42" s="542">
        <v>12</v>
      </c>
      <c r="D42" s="542">
        <v>6</v>
      </c>
      <c r="E42" s="542">
        <v>2</v>
      </c>
      <c r="F42" s="542">
        <v>3</v>
      </c>
      <c r="G42" s="104"/>
      <c r="H42" s="90"/>
      <c r="I42" s="90"/>
      <c r="J42" s="156"/>
    </row>
    <row r="43" spans="1:10" x14ac:dyDescent="0.2">
      <c r="B43" s="541">
        <v>2009</v>
      </c>
      <c r="C43" s="542">
        <v>12</v>
      </c>
      <c r="D43" s="542">
        <v>5</v>
      </c>
      <c r="E43" s="542">
        <v>3</v>
      </c>
      <c r="F43" s="542">
        <v>3</v>
      </c>
      <c r="G43" s="104"/>
      <c r="H43" s="90"/>
      <c r="I43" s="90"/>
      <c r="J43" s="156"/>
    </row>
    <row r="44" spans="1:10" x14ac:dyDescent="0.2">
      <c r="B44" s="541">
        <v>2010</v>
      </c>
      <c r="C44" s="542">
        <v>14</v>
      </c>
      <c r="D44" s="542">
        <v>4</v>
      </c>
      <c r="E44" s="542">
        <v>3</v>
      </c>
      <c r="F44" s="542">
        <v>2</v>
      </c>
      <c r="G44" s="104"/>
      <c r="H44" s="90"/>
      <c r="I44" s="90"/>
      <c r="J44" s="156"/>
    </row>
    <row r="45" spans="1:10" x14ac:dyDescent="0.2">
      <c r="B45" s="541">
        <v>2011</v>
      </c>
      <c r="C45" s="92"/>
      <c r="D45" s="591"/>
      <c r="E45" s="591"/>
      <c r="F45" s="591"/>
      <c r="G45" s="104"/>
      <c r="H45" s="90"/>
      <c r="I45" s="90"/>
      <c r="J45" s="156"/>
    </row>
    <row r="46" spans="1:10" x14ac:dyDescent="0.2">
      <c r="B46" s="160"/>
      <c r="C46" s="31"/>
      <c r="D46" s="31"/>
      <c r="E46" s="161"/>
      <c r="F46" s="156"/>
      <c r="G46" s="164"/>
      <c r="H46" s="156"/>
      <c r="I46" s="156"/>
      <c r="J46" s="156"/>
    </row>
    <row r="47" spans="1:10" x14ac:dyDescent="0.2">
      <c r="B47" s="160"/>
      <c r="C47" s="31"/>
      <c r="D47" s="31"/>
      <c r="E47" s="161"/>
      <c r="F47" s="156"/>
      <c r="G47" s="164"/>
      <c r="H47" s="156"/>
      <c r="I47" s="156"/>
      <c r="J47" s="156"/>
    </row>
    <row r="48" spans="1:10" x14ac:dyDescent="0.2">
      <c r="B48" s="160"/>
      <c r="C48" s="31"/>
      <c r="D48" s="31"/>
      <c r="E48" s="161"/>
      <c r="F48" s="156"/>
      <c r="G48" s="156"/>
      <c r="H48" s="156"/>
      <c r="I48" s="156"/>
      <c r="J48" s="156"/>
    </row>
    <row r="49" spans="1:10" x14ac:dyDescent="0.2">
      <c r="B49" s="32"/>
      <c r="C49" s="31"/>
      <c r="D49" s="31"/>
      <c r="E49" s="31"/>
      <c r="F49" s="156"/>
      <c r="G49" s="156"/>
      <c r="H49" s="156"/>
      <c r="I49" s="156"/>
      <c r="J49" s="156"/>
    </row>
    <row r="50" spans="1:10" x14ac:dyDescent="0.2">
      <c r="B50" s="32"/>
      <c r="C50" s="31"/>
      <c r="D50" s="31"/>
      <c r="E50" s="31"/>
      <c r="F50" s="156"/>
      <c r="G50" s="156"/>
      <c r="H50" s="156"/>
      <c r="I50" s="156"/>
      <c r="J50" s="156"/>
    </row>
    <row r="51" spans="1:10" x14ac:dyDescent="0.2">
      <c r="A51" s="555"/>
      <c r="B51" s="33"/>
      <c r="C51" s="31"/>
      <c r="D51" s="31"/>
      <c r="E51" s="31"/>
      <c r="F51" s="156"/>
      <c r="G51" s="156"/>
      <c r="H51" s="156"/>
      <c r="I51" s="156"/>
      <c r="J51" s="156"/>
    </row>
    <row r="52" spans="1:10" s="159" customFormat="1" x14ac:dyDescent="0.2">
      <c r="A52" s="156"/>
      <c r="B52" s="165"/>
      <c r="C52" s="165"/>
      <c r="D52" s="165"/>
      <c r="E52" s="165"/>
      <c r="F52" s="166"/>
      <c r="G52" s="166"/>
    </row>
    <row r="53" spans="1:10" ht="24.95" customHeight="1" x14ac:dyDescent="0.2">
      <c r="A53" s="157">
        <v>1</v>
      </c>
      <c r="B53" s="271" t="s">
        <v>154</v>
      </c>
      <c r="C53" s="274"/>
      <c r="D53" s="274"/>
      <c r="E53" s="274"/>
      <c r="F53" s="285"/>
      <c r="G53" s="164"/>
      <c r="H53" s="156"/>
      <c r="I53" s="156"/>
      <c r="J53" s="156"/>
    </row>
    <row r="54" spans="1:10" x14ac:dyDescent="0.2">
      <c r="B54" s="554" t="s">
        <v>53</v>
      </c>
      <c r="C54" s="168"/>
      <c r="D54" s="168"/>
      <c r="E54" s="168"/>
      <c r="F54" s="164"/>
      <c r="G54" s="164"/>
      <c r="H54" s="156"/>
      <c r="I54" s="156"/>
      <c r="J54" s="156"/>
    </row>
    <row r="55" spans="1:10" x14ac:dyDescent="0.2">
      <c r="B55" s="194"/>
      <c r="C55" s="168"/>
      <c r="D55" s="168"/>
      <c r="E55" s="168"/>
      <c r="F55" s="164"/>
      <c r="G55" s="164"/>
      <c r="H55" s="156"/>
      <c r="I55" s="156"/>
      <c r="J55" s="156"/>
    </row>
    <row r="56" spans="1:10" x14ac:dyDescent="0.2">
      <c r="B56" s="32"/>
      <c r="C56" s="622" t="s">
        <v>100</v>
      </c>
      <c r="D56" s="622"/>
      <c r="E56" s="622"/>
      <c r="F56" s="622"/>
      <c r="G56" s="622"/>
      <c r="H56" s="156"/>
      <c r="I56" s="156"/>
      <c r="J56" s="156"/>
    </row>
    <row r="57" spans="1:10" ht="25.5" x14ac:dyDescent="0.2">
      <c r="B57" s="30" t="s">
        <v>111</v>
      </c>
      <c r="C57" s="153" t="s">
        <v>12</v>
      </c>
      <c r="D57" s="153" t="s">
        <v>13</v>
      </c>
      <c r="E57" s="153" t="s">
        <v>14</v>
      </c>
      <c r="F57" s="153" t="s">
        <v>15</v>
      </c>
      <c r="G57" s="153" t="s">
        <v>16</v>
      </c>
      <c r="H57" s="164"/>
      <c r="I57" s="156"/>
      <c r="J57" s="156"/>
    </row>
    <row r="58" spans="1:10" x14ac:dyDescent="0.2">
      <c r="B58" s="239">
        <v>2004</v>
      </c>
      <c r="C58" s="226">
        <v>0</v>
      </c>
      <c r="D58" s="226">
        <v>3</v>
      </c>
      <c r="E58" s="226">
        <v>0</v>
      </c>
      <c r="F58" s="226">
        <v>12</v>
      </c>
      <c r="G58" s="226">
        <v>8</v>
      </c>
      <c r="H58" s="164"/>
      <c r="I58" s="156"/>
      <c r="J58" s="156"/>
    </row>
    <row r="59" spans="1:10" x14ac:dyDescent="0.2">
      <c r="B59" s="239">
        <v>2006</v>
      </c>
      <c r="C59" s="226">
        <v>0</v>
      </c>
      <c r="D59" s="226">
        <v>3</v>
      </c>
      <c r="E59" s="226">
        <v>2</v>
      </c>
      <c r="F59" s="226">
        <v>9</v>
      </c>
      <c r="G59" s="226">
        <v>9</v>
      </c>
      <c r="H59" s="164"/>
      <c r="I59" s="156"/>
      <c r="J59" s="156"/>
    </row>
    <row r="60" spans="1:10" x14ac:dyDescent="0.2">
      <c r="B60" s="239">
        <v>2008</v>
      </c>
      <c r="C60" s="226">
        <v>2</v>
      </c>
      <c r="D60" s="226">
        <v>1</v>
      </c>
      <c r="E60" s="226">
        <v>2</v>
      </c>
      <c r="F60" s="226">
        <v>9</v>
      </c>
      <c r="G60" s="226">
        <v>9</v>
      </c>
      <c r="H60" s="164"/>
      <c r="I60" s="156"/>
      <c r="J60" s="156"/>
    </row>
    <row r="61" spans="1:10" x14ac:dyDescent="0.2">
      <c r="B61" s="239">
        <v>2010</v>
      </c>
      <c r="C61" s="226"/>
      <c r="D61" s="226"/>
      <c r="E61" s="226"/>
      <c r="F61" s="226"/>
      <c r="G61" s="226"/>
      <c r="H61" s="164"/>
      <c r="I61" s="156"/>
      <c r="J61" s="156"/>
    </row>
    <row r="62" spans="1:10" x14ac:dyDescent="0.2">
      <c r="B62" s="239">
        <v>2012</v>
      </c>
      <c r="C62" s="226"/>
      <c r="D62" s="226"/>
      <c r="E62" s="226"/>
      <c r="F62" s="226"/>
      <c r="G62" s="226"/>
      <c r="H62" s="164"/>
      <c r="I62" s="156"/>
      <c r="J62" s="156"/>
    </row>
    <row r="63" spans="1:10" x14ac:dyDescent="0.2">
      <c r="B63" s="170"/>
      <c r="C63" s="169"/>
      <c r="D63" s="169"/>
      <c r="E63" s="169"/>
      <c r="F63" s="169"/>
      <c r="G63" s="164"/>
      <c r="H63" s="164"/>
      <c r="I63" s="156"/>
      <c r="J63" s="156"/>
    </row>
    <row r="64" spans="1:10" x14ac:dyDescent="0.2">
      <c r="B64" s="32"/>
      <c r="C64" s="31"/>
      <c r="D64" s="31"/>
      <c r="E64" s="31"/>
      <c r="F64" s="31"/>
      <c r="G64" s="164"/>
      <c r="H64" s="156"/>
      <c r="I64" s="156"/>
      <c r="J64" s="156"/>
    </row>
    <row r="65" spans="1:15" x14ac:dyDescent="0.2">
      <c r="B65" s="170"/>
      <c r="C65" s="168"/>
      <c r="D65" s="168"/>
      <c r="E65" s="168"/>
      <c r="F65" s="164"/>
      <c r="G65" s="164"/>
      <c r="H65" s="156"/>
      <c r="I65" s="156"/>
      <c r="J65" s="156"/>
    </row>
    <row r="66" spans="1:15" x14ac:dyDescent="0.2">
      <c r="B66" s="170"/>
      <c r="C66" s="168"/>
      <c r="D66" s="168"/>
      <c r="E66" s="168"/>
      <c r="F66" s="164"/>
      <c r="G66" s="164"/>
      <c r="H66" s="156"/>
      <c r="I66" s="156"/>
      <c r="J66" s="156"/>
    </row>
    <row r="67" spans="1:15" s="173" customFormat="1" x14ac:dyDescent="0.2">
      <c r="A67" s="555"/>
      <c r="B67" s="176"/>
      <c r="C67" s="171"/>
      <c r="D67" s="171"/>
      <c r="E67" s="171"/>
      <c r="F67" s="172"/>
      <c r="G67" s="172"/>
    </row>
    <row r="68" spans="1:15" x14ac:dyDescent="0.2">
      <c r="B68" s="168"/>
      <c r="C68" s="168"/>
      <c r="D68" s="168"/>
      <c r="E68" s="168"/>
      <c r="F68" s="164"/>
      <c r="G68" s="164"/>
      <c r="H68" s="156"/>
      <c r="I68" s="156"/>
      <c r="J68" s="156"/>
      <c r="L68" s="168"/>
    </row>
    <row r="69" spans="1:15" ht="24.95" customHeight="1" x14ac:dyDescent="0.2">
      <c r="A69" s="157">
        <v>1</v>
      </c>
      <c r="B69" s="227" t="s">
        <v>200</v>
      </c>
      <c r="C69" s="228"/>
      <c r="D69" s="228"/>
      <c r="E69" s="228"/>
      <c r="F69" s="229"/>
      <c r="G69" s="164"/>
      <c r="H69" s="156"/>
      <c r="I69" s="156"/>
      <c r="J69" s="156"/>
      <c r="K69" s="168"/>
      <c r="L69" s="174"/>
      <c r="M69" s="168"/>
      <c r="N69" s="168"/>
      <c r="O69" s="168"/>
    </row>
    <row r="70" spans="1:15" x14ac:dyDescent="0.2">
      <c r="B70" s="554" t="s">
        <v>53</v>
      </c>
      <c r="C70" s="168"/>
      <c r="D70" s="28"/>
      <c r="E70" s="168"/>
      <c r="F70" s="164"/>
      <c r="G70" s="164"/>
      <c r="H70" s="156"/>
      <c r="I70" s="156"/>
      <c r="J70" s="156"/>
      <c r="K70" s="168"/>
      <c r="L70" s="174"/>
      <c r="M70" s="141"/>
      <c r="N70" s="141"/>
      <c r="O70" s="174"/>
    </row>
    <row r="71" spans="1:15" x14ac:dyDescent="0.2">
      <c r="B71" s="194"/>
      <c r="C71" s="168"/>
      <c r="D71" s="28"/>
      <c r="E71" s="168"/>
      <c r="F71" s="164"/>
      <c r="G71" s="164"/>
      <c r="H71" s="156"/>
      <c r="I71" s="156"/>
      <c r="J71" s="156"/>
      <c r="K71" s="168"/>
      <c r="L71" s="174"/>
      <c r="M71" s="141"/>
      <c r="N71" s="141"/>
      <c r="O71" s="174"/>
    </row>
    <row r="72" spans="1:15" x14ac:dyDescent="0.2">
      <c r="B72" s="32"/>
      <c r="C72" s="623" t="s">
        <v>101</v>
      </c>
      <c r="D72" s="623"/>
      <c r="E72" s="623"/>
      <c r="F72" s="623"/>
      <c r="G72" s="623"/>
      <c r="H72" s="168"/>
      <c r="I72" s="156"/>
      <c r="J72" s="156"/>
      <c r="K72" s="168"/>
      <c r="L72" s="174"/>
      <c r="M72" s="141"/>
      <c r="N72" s="141"/>
      <c r="O72" s="174"/>
    </row>
    <row r="73" spans="1:15" ht="25.5" x14ac:dyDescent="0.2">
      <c r="B73" s="30" t="s">
        <v>112</v>
      </c>
      <c r="C73" s="230" t="s">
        <v>86</v>
      </c>
      <c r="D73" s="231" t="s">
        <v>87</v>
      </c>
      <c r="E73" s="232" t="s">
        <v>88</v>
      </c>
      <c r="F73" s="211" t="s">
        <v>89</v>
      </c>
      <c r="G73" s="233" t="s">
        <v>46</v>
      </c>
      <c r="H73" s="168"/>
      <c r="I73" s="156"/>
      <c r="J73" s="156"/>
      <c r="K73" s="168"/>
      <c r="L73" s="174"/>
      <c r="M73" s="141"/>
      <c r="N73" s="141"/>
      <c r="O73" s="174"/>
    </row>
    <row r="74" spans="1:15" x14ac:dyDescent="0.2">
      <c r="B74" s="246">
        <v>2000</v>
      </c>
      <c r="C74" s="522">
        <v>0</v>
      </c>
      <c r="D74" s="523">
        <v>6</v>
      </c>
      <c r="E74" s="523">
        <v>24</v>
      </c>
      <c r="F74" s="523">
        <v>5</v>
      </c>
      <c r="G74" s="522">
        <v>0</v>
      </c>
      <c r="H74" s="164"/>
      <c r="I74" s="156"/>
      <c r="J74" s="156"/>
      <c r="K74" s="168"/>
      <c r="L74" s="174"/>
      <c r="M74" s="141"/>
      <c r="N74" s="141"/>
      <c r="O74" s="174"/>
    </row>
    <row r="75" spans="1:15" x14ac:dyDescent="0.2">
      <c r="B75" s="170"/>
      <c r="C75" s="168"/>
      <c r="D75" s="168"/>
      <c r="E75" s="168"/>
      <c r="F75" s="164"/>
      <c r="G75" s="164"/>
      <c r="H75" s="156"/>
      <c r="I75" s="156"/>
      <c r="J75" s="156"/>
      <c r="M75" s="141"/>
      <c r="N75" s="141"/>
    </row>
    <row r="76" spans="1:15" x14ac:dyDescent="0.2">
      <c r="B76" s="32"/>
      <c r="C76" s="168"/>
      <c r="D76" s="168"/>
      <c r="E76" s="168"/>
      <c r="F76" s="164"/>
      <c r="G76" s="164"/>
      <c r="H76" s="156"/>
      <c r="I76" s="156"/>
      <c r="J76" s="156"/>
    </row>
    <row r="77" spans="1:15" x14ac:dyDescent="0.2">
      <c r="A77" s="520"/>
      <c r="B77" s="557"/>
      <c r="C77" s="168"/>
      <c r="D77" s="168"/>
      <c r="E77" s="168"/>
      <c r="F77" s="164"/>
      <c r="G77" s="164"/>
      <c r="H77" s="156"/>
      <c r="I77" s="156"/>
      <c r="J77" s="156"/>
    </row>
    <row r="78" spans="1:15" x14ac:dyDescent="0.2">
      <c r="B78" s="170"/>
      <c r="C78" s="168"/>
      <c r="D78" s="195"/>
      <c r="E78" s="175"/>
      <c r="F78" s="164"/>
      <c r="G78" s="164"/>
      <c r="H78" s="156"/>
      <c r="I78" s="156"/>
      <c r="J78" s="156"/>
    </row>
    <row r="79" spans="1:15" x14ac:dyDescent="0.2">
      <c r="B79" s="170"/>
      <c r="C79" s="168"/>
      <c r="D79" s="91"/>
      <c r="E79" s="168"/>
      <c r="F79" s="164"/>
      <c r="G79" s="164"/>
      <c r="H79" s="156"/>
      <c r="I79" s="156"/>
      <c r="J79" s="156"/>
    </row>
    <row r="80" spans="1:15" x14ac:dyDescent="0.2">
      <c r="B80" s="170"/>
      <c r="C80" s="168"/>
      <c r="D80" s="91"/>
      <c r="E80" s="168"/>
      <c r="F80" s="164"/>
      <c r="G80" s="164"/>
      <c r="H80" s="156"/>
      <c r="I80" s="156"/>
      <c r="J80" s="156"/>
    </row>
    <row r="81" spans="1:10" x14ac:dyDescent="0.2">
      <c r="B81" s="170"/>
      <c r="C81" s="168"/>
      <c r="D81" s="168"/>
      <c r="E81" s="168"/>
      <c r="F81" s="164"/>
      <c r="G81" s="164"/>
      <c r="H81" s="156"/>
      <c r="I81" s="156"/>
      <c r="J81" s="156"/>
    </row>
    <row r="82" spans="1:10" x14ac:dyDescent="0.2">
      <c r="B82" s="170"/>
      <c r="C82" s="168"/>
      <c r="D82" s="168"/>
      <c r="E82" s="168"/>
      <c r="F82" s="164"/>
      <c r="G82" s="164"/>
      <c r="H82" s="156"/>
      <c r="I82" s="156"/>
      <c r="J82" s="156"/>
    </row>
    <row r="83" spans="1:10" x14ac:dyDescent="0.2">
      <c r="B83" s="170"/>
      <c r="C83" s="168"/>
      <c r="D83" s="168"/>
      <c r="E83" s="168"/>
      <c r="F83" s="164"/>
      <c r="G83" s="164"/>
      <c r="H83" s="156"/>
      <c r="I83" s="156"/>
      <c r="J83" s="156"/>
    </row>
    <row r="84" spans="1:10" s="173" customFormat="1" x14ac:dyDescent="0.2">
      <c r="A84" s="555"/>
      <c r="B84" s="176"/>
      <c r="C84" s="171"/>
      <c r="D84" s="171"/>
      <c r="E84" s="171"/>
      <c r="F84" s="172"/>
      <c r="G84" s="172"/>
    </row>
    <row r="85" spans="1:10" x14ac:dyDescent="0.2">
      <c r="B85" s="175"/>
      <c r="C85" s="28"/>
      <c r="D85" s="28"/>
      <c r="E85" s="28"/>
      <c r="F85" s="164"/>
      <c r="G85" s="164"/>
    </row>
    <row r="86" spans="1:10" ht="24.95" customHeight="1" x14ac:dyDescent="0.2">
      <c r="A86" s="157">
        <v>1</v>
      </c>
      <c r="B86" s="227" t="s">
        <v>321</v>
      </c>
      <c r="C86" s="235"/>
      <c r="D86" s="236"/>
      <c r="E86" s="236"/>
      <c r="F86" s="229"/>
      <c r="G86" s="164"/>
      <c r="H86" s="156"/>
      <c r="I86" s="156"/>
      <c r="J86" s="156"/>
    </row>
    <row r="87" spans="1:10" x14ac:dyDescent="0.2">
      <c r="B87" s="558"/>
      <c r="C87" s="177"/>
      <c r="D87" s="154"/>
      <c r="E87" s="177"/>
      <c r="F87" s="164"/>
      <c r="G87" s="164"/>
      <c r="H87" s="156"/>
      <c r="I87" s="156"/>
      <c r="J87" s="156"/>
    </row>
    <row r="88" spans="1:10" x14ac:dyDescent="0.2">
      <c r="B88" s="196"/>
      <c r="C88" s="177"/>
      <c r="D88" s="154"/>
      <c r="E88" s="177"/>
      <c r="F88" s="164"/>
      <c r="G88" s="164"/>
      <c r="H88" s="156"/>
      <c r="I88" s="156"/>
      <c r="J88" s="156"/>
    </row>
    <row r="89" spans="1:10" ht="25.5" x14ac:dyDescent="0.2">
      <c r="B89" s="30" t="s">
        <v>102</v>
      </c>
      <c r="C89" s="137" t="s">
        <v>103</v>
      </c>
      <c r="E89" s="177"/>
      <c r="F89" s="164"/>
      <c r="G89" s="164"/>
      <c r="H89" s="156"/>
      <c r="I89" s="156"/>
      <c r="J89" s="156"/>
    </row>
    <row r="90" spans="1:10" x14ac:dyDescent="0.2">
      <c r="B90" s="237">
        <v>2007</v>
      </c>
      <c r="C90" s="255">
        <v>1763</v>
      </c>
      <c r="D90" s="154"/>
      <c r="E90" s="177"/>
      <c r="F90" s="164"/>
      <c r="G90" s="164"/>
      <c r="H90" s="156"/>
      <c r="I90" s="156"/>
      <c r="J90" s="156"/>
    </row>
    <row r="91" spans="1:10" x14ac:dyDescent="0.2">
      <c r="B91" s="238">
        <v>2008</v>
      </c>
      <c r="C91" s="179">
        <v>1850</v>
      </c>
      <c r="D91" s="154"/>
      <c r="E91" s="177"/>
      <c r="F91" s="164"/>
      <c r="G91" s="164"/>
      <c r="H91" s="156"/>
      <c r="I91" s="156"/>
      <c r="J91" s="156"/>
    </row>
    <row r="92" spans="1:10" x14ac:dyDescent="0.2">
      <c r="B92" s="238">
        <v>2009</v>
      </c>
      <c r="C92" s="179">
        <v>1947</v>
      </c>
      <c r="D92" s="154"/>
      <c r="E92" s="177"/>
      <c r="F92" s="164"/>
      <c r="G92" s="164"/>
      <c r="H92" s="156"/>
      <c r="I92" s="156"/>
      <c r="J92" s="156"/>
    </row>
    <row r="93" spans="1:10" x14ac:dyDescent="0.2">
      <c r="B93" s="238">
        <v>2010</v>
      </c>
      <c r="C93" s="179">
        <v>1898</v>
      </c>
      <c r="D93" s="154"/>
      <c r="E93" s="177"/>
      <c r="F93" s="164"/>
      <c r="G93" s="164"/>
      <c r="H93" s="156"/>
      <c r="I93" s="156"/>
      <c r="J93" s="156"/>
    </row>
    <row r="94" spans="1:10" x14ac:dyDescent="0.2">
      <c r="B94" s="238">
        <v>2011</v>
      </c>
      <c r="C94" s="179"/>
      <c r="D94" s="154"/>
      <c r="E94" s="177"/>
      <c r="F94" s="164"/>
      <c r="G94" s="164"/>
      <c r="H94" s="156"/>
      <c r="I94" s="156"/>
      <c r="J94" s="156"/>
    </row>
    <row r="95" spans="1:10" x14ac:dyDescent="0.2">
      <c r="B95" s="559"/>
      <c r="C95" s="181"/>
      <c r="D95" s="154"/>
      <c r="E95" s="177"/>
      <c r="F95" s="164"/>
      <c r="G95" s="164"/>
      <c r="H95" s="156"/>
      <c r="I95" s="156"/>
      <c r="J95" s="156"/>
    </row>
    <row r="96" spans="1:10" x14ac:dyDescent="0.2">
      <c r="B96" s="559"/>
      <c r="C96" s="181"/>
      <c r="D96" s="154"/>
      <c r="E96" s="177"/>
      <c r="F96" s="164"/>
      <c r="G96" s="164"/>
      <c r="H96" s="156"/>
      <c r="I96" s="156"/>
      <c r="J96" s="156"/>
    </row>
    <row r="97" spans="1:10" s="164" customFormat="1" x14ac:dyDescent="0.2">
      <c r="B97" s="559"/>
      <c r="C97" s="181"/>
      <c r="D97" s="154"/>
      <c r="E97" s="177"/>
    </row>
    <row r="98" spans="1:10" s="173" customFormat="1" x14ac:dyDescent="0.2">
      <c r="A98" s="555"/>
      <c r="B98" s="197"/>
      <c r="C98" s="178"/>
      <c r="D98" s="155"/>
      <c r="E98" s="178"/>
      <c r="F98" s="172"/>
      <c r="G98" s="172"/>
    </row>
    <row r="99" spans="1:10" x14ac:dyDescent="0.2">
      <c r="B99" s="560"/>
      <c r="C99" s="177"/>
      <c r="D99" s="154"/>
      <c r="E99" s="177"/>
      <c r="F99" s="164"/>
      <c r="G99" s="164"/>
      <c r="H99" s="156"/>
      <c r="I99" s="156"/>
      <c r="J99" s="156"/>
    </row>
    <row r="100" spans="1:10" ht="24.95" customHeight="1" x14ac:dyDescent="0.2">
      <c r="A100" s="157">
        <v>1</v>
      </c>
      <c r="B100" s="227" t="s">
        <v>115</v>
      </c>
      <c r="C100" s="262"/>
      <c r="D100" s="263"/>
      <c r="E100" s="264"/>
      <c r="F100" s="164"/>
      <c r="G100" s="164"/>
      <c r="H100" s="156"/>
      <c r="I100" s="156"/>
      <c r="J100" s="156"/>
    </row>
    <row r="101" spans="1:10" ht="24.95" customHeight="1" x14ac:dyDescent="0.2">
      <c r="A101" s="157">
        <v>1</v>
      </c>
      <c r="B101" s="227" t="s">
        <v>116</v>
      </c>
      <c r="C101" s="262"/>
      <c r="D101" s="263"/>
      <c r="E101" s="264"/>
      <c r="F101" s="164"/>
      <c r="G101" s="164"/>
      <c r="H101" s="156"/>
      <c r="I101" s="156"/>
      <c r="J101" s="156"/>
    </row>
    <row r="102" spans="1:10" ht="24.95" customHeight="1" x14ac:dyDescent="0.2">
      <c r="A102" s="157">
        <v>1</v>
      </c>
      <c r="B102" s="227" t="s">
        <v>117</v>
      </c>
      <c r="C102" s="235"/>
      <c r="D102" s="265"/>
      <c r="E102" s="240"/>
      <c r="F102" s="164"/>
      <c r="G102" s="164"/>
      <c r="H102" s="156"/>
      <c r="I102" s="156"/>
      <c r="J102" s="156"/>
    </row>
    <row r="103" spans="1:10" ht="24.95" customHeight="1" x14ac:dyDescent="0.2">
      <c r="B103" s="256"/>
      <c r="C103" s="177"/>
      <c r="D103" s="234"/>
      <c r="E103" s="234"/>
      <c r="F103" s="164"/>
      <c r="G103" s="164"/>
      <c r="H103" s="156"/>
      <c r="I103" s="156"/>
      <c r="J103" s="156"/>
    </row>
    <row r="104" spans="1:10" ht="25.5" customHeight="1" x14ac:dyDescent="0.2">
      <c r="B104" s="32"/>
      <c r="C104" s="599" t="s">
        <v>104</v>
      </c>
      <c r="D104" s="599"/>
      <c r="E104" s="599"/>
      <c r="F104" s="164"/>
      <c r="G104" s="164"/>
      <c r="H104" s="156"/>
      <c r="I104" s="156"/>
      <c r="J104" s="156"/>
    </row>
    <row r="105" spans="1:10" ht="14.1" customHeight="1" x14ac:dyDescent="0.2">
      <c r="B105" s="545" t="s">
        <v>113</v>
      </c>
      <c r="C105" s="29" t="s">
        <v>58</v>
      </c>
      <c r="D105" s="137" t="s">
        <v>37</v>
      </c>
      <c r="E105" s="137" t="s">
        <v>38</v>
      </c>
      <c r="F105" s="164"/>
      <c r="G105" s="164"/>
      <c r="H105" s="156"/>
      <c r="I105" s="156"/>
      <c r="J105" s="156"/>
    </row>
    <row r="106" spans="1:10" ht="14.1" customHeight="1" x14ac:dyDescent="0.2">
      <c r="B106" s="246">
        <v>2007</v>
      </c>
      <c r="C106" s="595">
        <v>585778</v>
      </c>
      <c r="D106" s="595">
        <v>178561</v>
      </c>
      <c r="E106" s="595">
        <v>30437</v>
      </c>
      <c r="F106" s="164"/>
      <c r="G106" s="164"/>
      <c r="H106" s="156"/>
      <c r="I106" s="156"/>
      <c r="J106" s="156"/>
    </row>
    <row r="107" spans="1:10" ht="14.1" customHeight="1" x14ac:dyDescent="0.2">
      <c r="B107" s="246">
        <v>2008</v>
      </c>
      <c r="C107" s="595">
        <v>543664</v>
      </c>
      <c r="D107" s="595">
        <v>176097</v>
      </c>
      <c r="E107" s="595">
        <v>30109</v>
      </c>
      <c r="F107" s="164"/>
      <c r="G107" s="164"/>
      <c r="H107" s="156"/>
      <c r="I107" s="156"/>
      <c r="J107" s="156"/>
    </row>
    <row r="108" spans="1:10" ht="14.1" customHeight="1" x14ac:dyDescent="0.2">
      <c r="B108" s="246">
        <v>2009</v>
      </c>
      <c r="C108" s="595">
        <v>544184</v>
      </c>
      <c r="D108" s="595">
        <v>131682</v>
      </c>
      <c r="E108" s="595">
        <v>23249</v>
      </c>
      <c r="F108" s="164"/>
      <c r="G108" s="164"/>
      <c r="H108" s="156"/>
      <c r="I108" s="156"/>
      <c r="J108" s="156"/>
    </row>
    <row r="109" spans="1:10" ht="14.1" customHeight="1" x14ac:dyDescent="0.2">
      <c r="B109" s="246">
        <v>2010</v>
      </c>
      <c r="C109" s="595">
        <v>525645</v>
      </c>
      <c r="D109" s="595">
        <v>47095</v>
      </c>
      <c r="E109" s="595">
        <v>23707</v>
      </c>
      <c r="F109" s="164"/>
      <c r="G109" s="164"/>
      <c r="H109" s="156"/>
      <c r="I109" s="156"/>
      <c r="J109" s="156"/>
    </row>
    <row r="110" spans="1:10" ht="14.1" customHeight="1" x14ac:dyDescent="0.2">
      <c r="B110" s="246">
        <v>2011</v>
      </c>
      <c r="C110" s="257"/>
      <c r="D110" s="255"/>
      <c r="E110" s="255"/>
      <c r="F110" s="164"/>
      <c r="G110" s="164"/>
      <c r="H110" s="156"/>
      <c r="I110" s="156"/>
      <c r="J110" s="156"/>
    </row>
    <row r="111" spans="1:10" x14ac:dyDescent="0.2">
      <c r="B111" s="187"/>
      <c r="C111" s="175"/>
      <c r="D111" s="175"/>
      <c r="E111" s="177"/>
      <c r="F111" s="164"/>
      <c r="G111" s="164"/>
      <c r="H111" s="156"/>
      <c r="I111" s="156"/>
      <c r="J111" s="156"/>
    </row>
    <row r="112" spans="1:10" x14ac:dyDescent="0.2">
      <c r="B112" s="170"/>
      <c r="C112" s="168"/>
      <c r="D112" s="168"/>
      <c r="E112" s="168"/>
      <c r="F112" s="164"/>
      <c r="G112" s="164"/>
      <c r="H112" s="156"/>
      <c r="I112" s="156"/>
      <c r="J112" s="156"/>
    </row>
    <row r="113" spans="1:10" x14ac:dyDescent="0.2">
      <c r="B113" s="170"/>
      <c r="C113" s="168"/>
      <c r="D113" s="168"/>
      <c r="E113" s="168"/>
      <c r="F113" s="164"/>
      <c r="G113" s="164"/>
      <c r="H113" s="156"/>
      <c r="I113" s="156"/>
      <c r="J113" s="156"/>
    </row>
    <row r="114" spans="1:10" x14ac:dyDescent="0.2">
      <c r="A114" s="555"/>
      <c r="B114" s="188"/>
      <c r="C114" s="28"/>
      <c r="D114" s="28"/>
      <c r="E114" s="28"/>
      <c r="F114" s="164"/>
      <c r="G114" s="164"/>
      <c r="H114" s="156"/>
      <c r="I114" s="156"/>
      <c r="J114" s="156"/>
    </row>
    <row r="115" spans="1:10" s="159" customFormat="1" x14ac:dyDescent="0.2">
      <c r="A115" s="156"/>
      <c r="B115" s="165"/>
      <c r="C115" s="165"/>
      <c r="D115" s="165"/>
      <c r="E115" s="165"/>
      <c r="F115" s="166"/>
      <c r="G115" s="166"/>
    </row>
    <row r="116" spans="1:10" ht="24.95" customHeight="1" x14ac:dyDescent="0.2">
      <c r="A116" s="157">
        <v>1</v>
      </c>
      <c r="B116" s="227" t="s">
        <v>317</v>
      </c>
      <c r="C116" s="241"/>
      <c r="D116" s="242"/>
      <c r="E116" s="228"/>
      <c r="F116" s="229"/>
      <c r="G116" s="164"/>
      <c r="H116" s="156"/>
      <c r="I116" s="156"/>
      <c r="J116" s="156"/>
    </row>
    <row r="117" spans="1:10" ht="24.95" customHeight="1" x14ac:dyDescent="0.2">
      <c r="A117" s="157">
        <v>1</v>
      </c>
      <c r="B117" s="248" t="s">
        <v>318</v>
      </c>
      <c r="C117" s="171"/>
      <c r="D117" s="249"/>
      <c r="E117" s="171"/>
      <c r="F117" s="250"/>
      <c r="G117" s="164"/>
      <c r="H117" s="156"/>
      <c r="I117" s="156"/>
      <c r="J117" s="156"/>
    </row>
    <row r="118" spans="1:10" ht="24.95" customHeight="1" x14ac:dyDescent="0.2">
      <c r="A118" s="157">
        <v>1</v>
      </c>
      <c r="B118" s="227" t="s">
        <v>319</v>
      </c>
      <c r="C118" s="228"/>
      <c r="D118" s="247"/>
      <c r="E118" s="228"/>
      <c r="F118" s="243"/>
      <c r="G118" s="164"/>
      <c r="H118" s="156"/>
      <c r="I118" s="156"/>
      <c r="J118" s="156"/>
    </row>
    <row r="119" spans="1:10" ht="24.95" customHeight="1" x14ac:dyDescent="0.2">
      <c r="B119" s="256"/>
      <c r="C119" s="168"/>
      <c r="D119" s="258"/>
      <c r="E119" s="168"/>
      <c r="F119" s="168"/>
      <c r="G119" s="164"/>
      <c r="H119" s="156"/>
      <c r="I119" s="156"/>
      <c r="J119" s="156"/>
    </row>
    <row r="120" spans="1:10" ht="25.5" customHeight="1" x14ac:dyDescent="0.2">
      <c r="B120" s="32"/>
      <c r="C120" s="600" t="s">
        <v>114</v>
      </c>
      <c r="D120" s="601"/>
      <c r="E120" s="602"/>
      <c r="F120" s="164"/>
      <c r="G120" s="164"/>
      <c r="H120" s="156"/>
      <c r="I120" s="156"/>
      <c r="J120" s="156"/>
    </row>
    <row r="121" spans="1:10" ht="25.5" x14ac:dyDescent="0.2">
      <c r="B121" s="488" t="s">
        <v>102</v>
      </c>
      <c r="C121" s="488" t="s">
        <v>295</v>
      </c>
      <c r="D121" s="488" t="s">
        <v>107</v>
      </c>
      <c r="E121" s="488" t="s">
        <v>294</v>
      </c>
      <c r="F121" s="177"/>
      <c r="H121" s="156"/>
      <c r="I121" s="156"/>
      <c r="J121" s="156"/>
    </row>
    <row r="122" spans="1:10" x14ac:dyDescent="0.2">
      <c r="B122" s="237">
        <v>2007</v>
      </c>
      <c r="C122" s="257">
        <v>352</v>
      </c>
      <c r="D122" s="257">
        <v>2073</v>
      </c>
      <c r="E122" s="257">
        <v>1453</v>
      </c>
      <c r="F122" s="177"/>
      <c r="H122" s="156"/>
      <c r="I122" s="156"/>
      <c r="J122" s="156"/>
    </row>
    <row r="123" spans="1:10" x14ac:dyDescent="0.2">
      <c r="B123" s="245">
        <v>2008</v>
      </c>
      <c r="C123" s="257">
        <v>376</v>
      </c>
      <c r="D123" s="257">
        <v>2130</v>
      </c>
      <c r="E123" s="257">
        <v>1488</v>
      </c>
      <c r="F123" s="180"/>
      <c r="G123" s="164"/>
      <c r="H123" s="156"/>
      <c r="I123" s="156"/>
      <c r="J123" s="156"/>
    </row>
    <row r="124" spans="1:10" x14ac:dyDescent="0.2">
      <c r="B124" s="245">
        <v>2009</v>
      </c>
      <c r="C124" s="257">
        <v>395</v>
      </c>
      <c r="D124" s="257">
        <v>2167</v>
      </c>
      <c r="E124" s="257">
        <v>1557</v>
      </c>
      <c r="F124" s="164"/>
      <c r="G124" s="164"/>
      <c r="H124" s="156"/>
      <c r="I124" s="156"/>
      <c r="J124" s="156"/>
    </row>
    <row r="125" spans="1:10" x14ac:dyDescent="0.2">
      <c r="B125" s="245">
        <v>2010</v>
      </c>
      <c r="C125" s="257">
        <v>382</v>
      </c>
      <c r="D125" s="257">
        <v>2286</v>
      </c>
      <c r="E125" s="257">
        <v>1615</v>
      </c>
      <c r="F125" s="164"/>
      <c r="G125" s="164"/>
      <c r="H125" s="156"/>
      <c r="I125" s="156"/>
      <c r="J125" s="156"/>
    </row>
    <row r="126" spans="1:10" x14ac:dyDescent="0.2">
      <c r="B126" s="245">
        <v>2011</v>
      </c>
      <c r="C126" s="153"/>
      <c r="D126" s="179"/>
      <c r="E126" s="179"/>
      <c r="F126" s="164"/>
      <c r="G126" s="164"/>
      <c r="H126" s="156"/>
      <c r="I126" s="156"/>
      <c r="J126" s="156"/>
    </row>
    <row r="127" spans="1:10" x14ac:dyDescent="0.2">
      <c r="B127" s="187"/>
      <c r="C127" s="177"/>
      <c r="D127" s="177"/>
      <c r="E127" s="177"/>
      <c r="F127" s="164"/>
      <c r="G127" s="164"/>
      <c r="H127" s="156"/>
      <c r="I127" s="156"/>
      <c r="J127" s="156"/>
    </row>
    <row r="128" spans="1:10" x14ac:dyDescent="0.2">
      <c r="B128" s="32"/>
      <c r="C128" s="177"/>
      <c r="D128" s="177"/>
      <c r="E128" s="177"/>
      <c r="F128" s="164"/>
      <c r="G128" s="164"/>
      <c r="H128" s="156"/>
      <c r="I128" s="156"/>
      <c r="J128" s="156"/>
    </row>
    <row r="129" spans="1:10" x14ac:dyDescent="0.2">
      <c r="B129" s="170"/>
      <c r="C129" s="168"/>
      <c r="D129" s="168"/>
      <c r="E129" s="168"/>
      <c r="F129" s="164"/>
      <c r="G129" s="164"/>
      <c r="H129" s="156"/>
      <c r="I129" s="156"/>
      <c r="J129" s="156"/>
    </row>
    <row r="130" spans="1:10" x14ac:dyDescent="0.2">
      <c r="A130" s="555"/>
      <c r="B130" s="561"/>
      <c r="C130" s="175"/>
      <c r="D130" s="175"/>
      <c r="E130" s="175"/>
      <c r="F130" s="164"/>
      <c r="G130" s="164"/>
      <c r="H130" s="156"/>
      <c r="I130" s="156"/>
      <c r="J130" s="156"/>
    </row>
    <row r="131" spans="1:10" s="159" customFormat="1" x14ac:dyDescent="0.2">
      <c r="A131" s="156"/>
      <c r="B131" s="165"/>
      <c r="C131" s="165"/>
      <c r="D131" s="165"/>
      <c r="E131" s="165"/>
      <c r="F131" s="166"/>
      <c r="G131" s="166"/>
    </row>
    <row r="132" spans="1:10" ht="24.95" customHeight="1" x14ac:dyDescent="0.2">
      <c r="A132" s="157">
        <v>5</v>
      </c>
      <c r="B132" s="227" t="s">
        <v>320</v>
      </c>
      <c r="C132" s="228"/>
      <c r="D132" s="228"/>
      <c r="E132" s="228"/>
      <c r="F132" s="229"/>
      <c r="G132" s="164"/>
      <c r="H132" s="347"/>
      <c r="I132" s="156"/>
      <c r="J132" s="156"/>
    </row>
    <row r="133" spans="1:10" x14ac:dyDescent="0.2">
      <c r="A133" s="157" t="s">
        <v>327</v>
      </c>
      <c r="B133" s="170"/>
      <c r="C133" s="168"/>
      <c r="D133" s="168"/>
      <c r="E133" s="168"/>
      <c r="F133" s="164"/>
      <c r="G133" s="164"/>
      <c r="H133" s="156"/>
      <c r="I133" s="156"/>
      <c r="J133" s="156"/>
    </row>
    <row r="134" spans="1:10" ht="25.5" x14ac:dyDescent="0.2">
      <c r="B134" s="488" t="s">
        <v>102</v>
      </c>
      <c r="C134" s="244" t="s">
        <v>105</v>
      </c>
      <c r="D134" s="175"/>
      <c r="E134" s="175"/>
      <c r="F134" s="175"/>
      <c r="G134" s="156"/>
      <c r="H134" s="164"/>
      <c r="I134" s="156"/>
      <c r="J134" s="156"/>
    </row>
    <row r="135" spans="1:10" x14ac:dyDescent="0.2">
      <c r="B135" s="246" t="s">
        <v>39</v>
      </c>
      <c r="C135" s="137">
        <v>66</v>
      </c>
      <c r="D135" s="31"/>
      <c r="E135" s="31"/>
      <c r="F135" s="156"/>
      <c r="G135" s="164"/>
      <c r="H135" s="156"/>
      <c r="I135" s="156"/>
      <c r="J135" s="156"/>
    </row>
    <row r="136" spans="1:10" x14ac:dyDescent="0.2">
      <c r="B136" s="246" t="s">
        <v>40</v>
      </c>
      <c r="C136" s="137">
        <v>66</v>
      </c>
      <c r="D136" s="31"/>
      <c r="E136" s="31"/>
      <c r="F136" s="156"/>
      <c r="G136" s="164"/>
      <c r="H136" s="156"/>
      <c r="I136" s="156"/>
      <c r="J136" s="156"/>
    </row>
    <row r="137" spans="1:10" x14ac:dyDescent="0.2">
      <c r="B137" s="246">
        <v>2009</v>
      </c>
      <c r="C137" s="137">
        <v>65</v>
      </c>
      <c r="D137" s="31"/>
      <c r="E137" s="31"/>
      <c r="F137" s="156"/>
      <c r="G137" s="164"/>
      <c r="H137" s="156"/>
      <c r="I137" s="156"/>
      <c r="J137" s="156"/>
    </row>
    <row r="138" spans="1:10" x14ac:dyDescent="0.2">
      <c r="B138" s="246" t="s">
        <v>42</v>
      </c>
      <c r="C138" s="137" t="s">
        <v>328</v>
      </c>
      <c r="D138" s="31"/>
      <c r="E138" s="31"/>
      <c r="F138" s="156"/>
      <c r="G138" s="164"/>
      <c r="H138" s="156"/>
      <c r="I138" s="156"/>
      <c r="J138" s="156"/>
    </row>
    <row r="139" spans="1:10" x14ac:dyDescent="0.2">
      <c r="B139" s="246">
        <v>2011</v>
      </c>
      <c r="C139" s="587" t="s">
        <v>328</v>
      </c>
      <c r="D139" s="31"/>
      <c r="E139" s="31"/>
      <c r="F139" s="156"/>
      <c r="G139" s="164"/>
      <c r="H139" s="156"/>
      <c r="I139" s="156"/>
      <c r="J139" s="156"/>
    </row>
    <row r="140" spans="1:10" x14ac:dyDescent="0.2">
      <c r="B140" s="170"/>
      <c r="C140" s="168"/>
      <c r="D140" s="168"/>
      <c r="E140" s="168"/>
      <c r="F140" s="164"/>
      <c r="G140" s="164"/>
      <c r="H140" s="156"/>
      <c r="I140" s="156"/>
      <c r="J140" s="156"/>
    </row>
    <row r="141" spans="1:10" s="173" customFormat="1" x14ac:dyDescent="0.2">
      <c r="A141" s="555"/>
      <c r="B141" s="176"/>
      <c r="C141" s="171"/>
      <c r="D141" s="171"/>
      <c r="E141" s="171"/>
      <c r="F141" s="172"/>
      <c r="G141" s="172"/>
    </row>
    <row r="142" spans="1:10" x14ac:dyDescent="0.2">
      <c r="B142" s="198"/>
      <c r="C142" s="181"/>
      <c r="D142" s="181"/>
      <c r="E142" s="181"/>
      <c r="F142" s="164"/>
      <c r="G142" s="164"/>
    </row>
    <row r="143" spans="1:10" ht="24.95" customHeight="1" x14ac:dyDescent="0.2">
      <c r="A143" s="157">
        <v>5</v>
      </c>
      <c r="B143" s="227" t="s">
        <v>155</v>
      </c>
      <c r="C143" s="228"/>
      <c r="D143" s="228"/>
      <c r="E143" s="243"/>
      <c r="F143" s="164"/>
      <c r="G143" s="164"/>
      <c r="H143" s="156"/>
      <c r="I143" s="156"/>
      <c r="J143" s="156"/>
    </row>
    <row r="144" spans="1:10" x14ac:dyDescent="0.2">
      <c r="B144" s="562"/>
      <c r="C144" s="171"/>
      <c r="D144" s="168"/>
      <c r="E144" s="168"/>
      <c r="F144" s="164"/>
      <c r="G144" s="164"/>
      <c r="H144" s="156"/>
      <c r="I144" s="156"/>
      <c r="J144" s="156"/>
    </row>
    <row r="145" spans="1:10" x14ac:dyDescent="0.2">
      <c r="B145" s="30" t="s">
        <v>8</v>
      </c>
      <c r="C145" s="30" t="s">
        <v>106</v>
      </c>
      <c r="D145" s="267"/>
      <c r="E145" s="267"/>
      <c r="F145" s="168"/>
      <c r="G145" s="164"/>
      <c r="H145" s="164"/>
      <c r="I145" s="156"/>
      <c r="J145" s="156"/>
    </row>
    <row r="146" spans="1:10" x14ac:dyDescent="0.2">
      <c r="B146" s="239">
        <v>2008</v>
      </c>
      <c r="C146" s="179"/>
      <c r="D146" s="168"/>
      <c r="E146" s="168"/>
      <c r="F146" s="164"/>
      <c r="G146" s="164"/>
      <c r="H146" s="156"/>
      <c r="I146" s="156"/>
      <c r="J146" s="156"/>
    </row>
    <row r="147" spans="1:10" x14ac:dyDescent="0.2">
      <c r="B147" s="239">
        <v>2009</v>
      </c>
      <c r="C147" s="179">
        <v>272370</v>
      </c>
      <c r="D147" s="168"/>
      <c r="E147" s="168"/>
      <c r="F147" s="164"/>
      <c r="G147" s="164"/>
      <c r="H147" s="156"/>
      <c r="I147" s="156"/>
      <c r="J147" s="156"/>
    </row>
    <row r="148" spans="1:10" x14ac:dyDescent="0.2">
      <c r="B148" s="239">
        <v>2010</v>
      </c>
      <c r="C148" s="179">
        <v>235170</v>
      </c>
      <c r="D148" s="168"/>
      <c r="E148" s="168"/>
      <c r="F148" s="164"/>
      <c r="G148" s="164"/>
      <c r="H148" s="156"/>
      <c r="I148" s="156"/>
      <c r="J148" s="156"/>
    </row>
    <row r="149" spans="1:10" x14ac:dyDescent="0.2">
      <c r="B149" s="239">
        <v>2011</v>
      </c>
      <c r="C149" s="179" t="s">
        <v>328</v>
      </c>
      <c r="D149" s="168"/>
      <c r="E149" s="168"/>
      <c r="F149" s="164"/>
      <c r="G149" s="164"/>
      <c r="H149" s="156"/>
      <c r="I149" s="156"/>
      <c r="J149" s="156"/>
    </row>
    <row r="150" spans="1:10" x14ac:dyDescent="0.2">
      <c r="B150" s="170"/>
      <c r="C150" s="168"/>
      <c r="D150" s="168"/>
      <c r="E150" s="168"/>
      <c r="F150" s="164"/>
      <c r="G150" s="164"/>
      <c r="H150" s="156"/>
      <c r="I150" s="156"/>
      <c r="J150" s="156"/>
    </row>
    <row r="151" spans="1:10" x14ac:dyDescent="0.2">
      <c r="B151" s="170"/>
      <c r="C151" s="168"/>
      <c r="D151" s="168"/>
      <c r="E151" s="168"/>
      <c r="F151" s="164"/>
      <c r="G151" s="164"/>
      <c r="H151" s="156"/>
      <c r="I151" s="156"/>
      <c r="J151" s="156"/>
    </row>
    <row r="152" spans="1:10" x14ac:dyDescent="0.2">
      <c r="B152" s="170"/>
      <c r="C152" s="168"/>
      <c r="D152" s="168"/>
      <c r="E152" s="168"/>
      <c r="F152" s="164"/>
      <c r="G152" s="164"/>
      <c r="H152" s="156"/>
      <c r="I152" s="156"/>
      <c r="J152" s="156"/>
    </row>
    <row r="153" spans="1:10" x14ac:dyDescent="0.2">
      <c r="B153" s="170"/>
      <c r="C153" s="168"/>
      <c r="D153" s="168"/>
      <c r="E153" s="168"/>
      <c r="F153" s="164"/>
      <c r="G153" s="164"/>
      <c r="H153" s="156"/>
      <c r="I153" s="156"/>
      <c r="J153" s="156"/>
    </row>
    <row r="154" spans="1:10" x14ac:dyDescent="0.2">
      <c r="B154" s="170"/>
      <c r="C154" s="168"/>
      <c r="D154" s="168"/>
      <c r="E154" s="168"/>
      <c r="F154" s="164"/>
      <c r="G154" s="164"/>
      <c r="H154" s="156"/>
      <c r="I154" s="156"/>
      <c r="J154" s="156"/>
    </row>
    <row r="155" spans="1:10" s="173" customFormat="1" x14ac:dyDescent="0.2">
      <c r="A155" s="555"/>
      <c r="B155" s="176"/>
      <c r="C155" s="171"/>
      <c r="D155" s="171"/>
      <c r="E155" s="171"/>
      <c r="F155" s="172"/>
      <c r="G155" s="172"/>
    </row>
    <row r="156" spans="1:10" x14ac:dyDescent="0.2">
      <c r="B156" s="168"/>
      <c r="C156" s="168"/>
      <c r="D156" s="168"/>
      <c r="E156" s="168"/>
      <c r="F156" s="164"/>
      <c r="G156" s="164"/>
      <c r="H156" s="156"/>
      <c r="I156" s="156"/>
      <c r="J156" s="156"/>
    </row>
    <row r="157" spans="1:10" ht="24.95" customHeight="1" x14ac:dyDescent="0.2">
      <c r="A157" s="157">
        <v>5</v>
      </c>
      <c r="B157" s="227" t="s">
        <v>201</v>
      </c>
      <c r="C157" s="241"/>
      <c r="D157" s="268"/>
      <c r="E157" s="269"/>
      <c r="F157" s="164"/>
      <c r="G157" s="164"/>
      <c r="H157" s="156"/>
      <c r="I157" s="156"/>
      <c r="J157" s="156"/>
    </row>
    <row r="158" spans="1:10" ht="14.25" customHeight="1" x14ac:dyDescent="0.2">
      <c r="B158" s="603"/>
      <c r="C158" s="604"/>
      <c r="D158" s="604"/>
      <c r="E158" s="168"/>
      <c r="F158" s="164"/>
      <c r="G158" s="164"/>
      <c r="H158" s="156"/>
      <c r="I158" s="156"/>
      <c r="J158" s="156"/>
    </row>
    <row r="159" spans="1:10" ht="15" x14ac:dyDescent="0.2">
      <c r="B159" s="30" t="s">
        <v>9</v>
      </c>
      <c r="C159" s="179" t="s">
        <v>118</v>
      </c>
      <c r="D159" s="267"/>
      <c r="E159" s="267"/>
      <c r="F159" s="168"/>
      <c r="G159" s="164"/>
      <c r="H159" s="164"/>
      <c r="I159" s="156"/>
      <c r="J159" s="156"/>
    </row>
    <row r="160" spans="1:10" x14ac:dyDescent="0.2">
      <c r="B160" s="239">
        <v>2008</v>
      </c>
      <c r="C160" s="179"/>
      <c r="D160" s="168"/>
      <c r="E160" s="168"/>
      <c r="F160" s="164"/>
      <c r="G160" s="164"/>
      <c r="H160" s="156"/>
      <c r="I160" s="156"/>
      <c r="J160" s="156"/>
    </row>
    <row r="161" spans="1:10" x14ac:dyDescent="0.2">
      <c r="B161" s="239">
        <v>2009</v>
      </c>
      <c r="C161" s="179">
        <v>18.809999999999999</v>
      </c>
      <c r="D161" s="168"/>
      <c r="E161" s="168"/>
      <c r="F161" s="164"/>
      <c r="G161" s="164"/>
      <c r="H161" s="156"/>
      <c r="I161" s="156"/>
      <c r="J161" s="156"/>
    </row>
    <row r="162" spans="1:10" x14ac:dyDescent="0.2">
      <c r="B162" s="239">
        <v>2010</v>
      </c>
      <c r="C162" s="179">
        <v>15.81</v>
      </c>
      <c r="D162" s="168"/>
      <c r="E162" s="168"/>
      <c r="F162" s="164"/>
      <c r="G162" s="164"/>
      <c r="H162" s="156"/>
      <c r="I162" s="156"/>
      <c r="J162" s="156"/>
    </row>
    <row r="163" spans="1:10" x14ac:dyDescent="0.2">
      <c r="B163" s="239">
        <v>2011</v>
      </c>
      <c r="C163" s="179">
        <v>15.811199999999999</v>
      </c>
      <c r="D163" s="168"/>
      <c r="E163" s="168"/>
      <c r="F163" s="164"/>
      <c r="G163" s="164"/>
      <c r="H163" s="156"/>
      <c r="I163" s="156"/>
      <c r="J163" s="156"/>
    </row>
    <row r="164" spans="1:10" x14ac:dyDescent="0.2">
      <c r="B164" s="170"/>
      <c r="C164" s="168"/>
      <c r="D164" s="168"/>
      <c r="E164" s="168"/>
      <c r="F164" s="164"/>
      <c r="G164" s="164"/>
      <c r="H164" s="156"/>
      <c r="I164" s="156"/>
      <c r="J164" s="156"/>
    </row>
    <row r="165" spans="1:10" x14ac:dyDescent="0.2">
      <c r="B165" s="170"/>
      <c r="C165" s="168"/>
      <c r="D165" s="168"/>
      <c r="E165" s="168"/>
      <c r="F165" s="164"/>
      <c r="G165" s="164"/>
      <c r="H165" s="156"/>
      <c r="I165" s="156"/>
      <c r="J165" s="156"/>
    </row>
    <row r="166" spans="1:10" x14ac:dyDescent="0.2">
      <c r="B166" s="170"/>
      <c r="C166" s="168"/>
      <c r="D166" s="168"/>
      <c r="E166" s="168"/>
      <c r="F166" s="164"/>
      <c r="G166" s="164"/>
      <c r="H166" s="156"/>
      <c r="I166" s="156"/>
      <c r="J166" s="156"/>
    </row>
    <row r="167" spans="1:10" x14ac:dyDescent="0.2">
      <c r="B167" s="170"/>
      <c r="C167" s="168"/>
      <c r="D167" s="168"/>
      <c r="E167" s="168"/>
      <c r="F167" s="164"/>
      <c r="G167" s="164"/>
      <c r="H167" s="156"/>
      <c r="I167" s="156"/>
      <c r="J167" s="156"/>
    </row>
    <row r="168" spans="1:10" x14ac:dyDescent="0.2">
      <c r="B168" s="170"/>
      <c r="C168" s="168"/>
      <c r="D168" s="168"/>
      <c r="E168" s="168"/>
      <c r="F168" s="164"/>
      <c r="G168" s="164"/>
      <c r="H168" s="156"/>
      <c r="I168" s="156"/>
      <c r="J168" s="156"/>
    </row>
    <row r="169" spans="1:10" s="173" customFormat="1" x14ac:dyDescent="0.2">
      <c r="A169" s="555"/>
      <c r="B169" s="176"/>
      <c r="C169" s="171"/>
      <c r="D169" s="171"/>
      <c r="E169" s="171"/>
      <c r="F169" s="172"/>
      <c r="G169" s="172"/>
    </row>
    <row r="170" spans="1:10" x14ac:dyDescent="0.2">
      <c r="B170" s="168"/>
      <c r="C170" s="168"/>
      <c r="D170" s="168"/>
      <c r="E170" s="168"/>
      <c r="F170" s="164"/>
      <c r="G170" s="164"/>
      <c r="H170" s="156"/>
      <c r="I170" s="156"/>
      <c r="J170" s="156"/>
    </row>
    <row r="171" spans="1:10" ht="24.95" customHeight="1" x14ac:dyDescent="0.2">
      <c r="A171" s="157">
        <v>5</v>
      </c>
      <c r="B171" s="271" t="s">
        <v>202</v>
      </c>
      <c r="C171" s="272"/>
      <c r="D171" s="273"/>
      <c r="E171" s="168"/>
      <c r="F171" s="164"/>
      <c r="G171" s="164"/>
      <c r="H171" s="156"/>
      <c r="I171" s="156"/>
      <c r="J171" s="156"/>
    </row>
    <row r="172" spans="1:10" ht="24.95" customHeight="1" x14ac:dyDescent="0.2">
      <c r="A172" s="157">
        <v>5</v>
      </c>
      <c r="B172" s="271" t="s">
        <v>203</v>
      </c>
      <c r="C172" s="274"/>
      <c r="D172" s="273"/>
      <c r="E172" s="168"/>
      <c r="F172" s="164"/>
      <c r="G172" s="164"/>
      <c r="H172" s="156"/>
      <c r="I172" s="156"/>
      <c r="J172" s="156"/>
    </row>
    <row r="173" spans="1:10" ht="24.95" customHeight="1" x14ac:dyDescent="0.2">
      <c r="A173" s="157">
        <v>5</v>
      </c>
      <c r="B173" s="271" t="s">
        <v>204</v>
      </c>
      <c r="C173" s="272"/>
      <c r="D173" s="273"/>
      <c r="E173" s="168"/>
      <c r="F173" s="164"/>
      <c r="G173" s="164"/>
      <c r="H173" s="156"/>
      <c r="I173" s="156"/>
      <c r="J173" s="156"/>
    </row>
    <row r="174" spans="1:10" ht="24.95" customHeight="1" x14ac:dyDescent="0.2">
      <c r="B174" s="256"/>
      <c r="C174" s="168"/>
      <c r="D174" s="168"/>
      <c r="E174" s="168"/>
      <c r="F174" s="164"/>
      <c r="G174" s="164"/>
      <c r="H174" s="156"/>
      <c r="I174" s="156"/>
      <c r="J174" s="156"/>
    </row>
    <row r="175" spans="1:10" x14ac:dyDescent="0.2">
      <c r="B175" s="563"/>
      <c r="C175" s="168"/>
      <c r="D175" s="31"/>
      <c r="E175" s="31"/>
      <c r="G175" s="164"/>
      <c r="H175" s="156"/>
      <c r="I175" s="156"/>
      <c r="J175" s="156"/>
    </row>
    <row r="176" spans="1:10" ht="18.75" customHeight="1" x14ac:dyDescent="0.2">
      <c r="B176" s="564"/>
      <c r="C176" s="156"/>
      <c r="D176" s="431" t="s">
        <v>32</v>
      </c>
      <c r="E176" s="432" t="s">
        <v>33</v>
      </c>
      <c r="F176" s="444" t="s">
        <v>31</v>
      </c>
      <c r="G176" s="175"/>
      <c r="H176" s="156"/>
      <c r="I176" s="156"/>
      <c r="J176" s="156"/>
    </row>
    <row r="177" spans="1:10" ht="25.5" x14ac:dyDescent="0.2">
      <c r="B177" s="564"/>
      <c r="C177" s="173"/>
      <c r="D177" s="430" t="s">
        <v>29</v>
      </c>
      <c r="E177" s="429" t="s">
        <v>30</v>
      </c>
      <c r="F177" s="445" t="s">
        <v>119</v>
      </c>
      <c r="G177" s="175"/>
      <c r="H177" s="156"/>
      <c r="I177" s="156"/>
      <c r="J177" s="156"/>
    </row>
    <row r="178" spans="1:10" x14ac:dyDescent="0.2">
      <c r="A178" s="535">
        <f>F178-D199</f>
        <v>0</v>
      </c>
      <c r="B178" s="615" t="s">
        <v>24</v>
      </c>
      <c r="C178" s="246">
        <v>2007</v>
      </c>
      <c r="D178" s="275">
        <v>1.881</v>
      </c>
      <c r="E178" s="275">
        <v>7.0000000000000007E-2</v>
      </c>
      <c r="F178" s="275">
        <f>SUM(D178:E178)</f>
        <v>1.9510000000000001</v>
      </c>
      <c r="G178" s="267"/>
      <c r="H178" s="156"/>
      <c r="I178" s="156"/>
      <c r="J178" s="156"/>
    </row>
    <row r="179" spans="1:10" x14ac:dyDescent="0.2">
      <c r="A179" s="535">
        <f>F179-D200</f>
        <v>0</v>
      </c>
      <c r="B179" s="615"/>
      <c r="C179" s="246">
        <v>2008</v>
      </c>
      <c r="D179" s="275">
        <v>3.0579999999999998</v>
      </c>
      <c r="E179" s="275">
        <v>7.0999999999999994E-2</v>
      </c>
      <c r="F179" s="275">
        <f>SUM(D179:E179)</f>
        <v>3.129</v>
      </c>
      <c r="G179" s="267"/>
      <c r="H179" s="156"/>
      <c r="I179" s="156"/>
      <c r="J179" s="156"/>
    </row>
    <row r="180" spans="1:10" x14ac:dyDescent="0.2">
      <c r="A180" s="535">
        <f>F180-D201</f>
        <v>0</v>
      </c>
      <c r="B180" s="615"/>
      <c r="C180" s="246">
        <v>2009</v>
      </c>
      <c r="D180" s="275">
        <v>3.06</v>
      </c>
      <c r="E180" s="275">
        <v>7.0000000000000007E-2</v>
      </c>
      <c r="F180" s="275">
        <f>SUM(D180:E180)</f>
        <v>3.13</v>
      </c>
      <c r="G180" s="267"/>
      <c r="H180" s="156"/>
      <c r="I180" s="156"/>
      <c r="J180" s="156"/>
    </row>
    <row r="181" spans="1:10" x14ac:dyDescent="0.2">
      <c r="A181" s="535">
        <f>F181-D202</f>
        <v>0</v>
      </c>
      <c r="B181" s="615"/>
      <c r="C181" s="246">
        <v>2010</v>
      </c>
      <c r="D181" s="275">
        <v>3.21</v>
      </c>
      <c r="E181" s="275">
        <v>7.2999999999999995E-2</v>
      </c>
      <c r="F181" s="275">
        <f>SUM(D181:E181)</f>
        <v>3.2829999999999999</v>
      </c>
      <c r="G181" s="267"/>
      <c r="H181" s="156"/>
      <c r="I181" s="156"/>
      <c r="J181" s="156"/>
    </row>
    <row r="182" spans="1:10" x14ac:dyDescent="0.2">
      <c r="A182" s="535">
        <f>F182-D203</f>
        <v>0</v>
      </c>
      <c r="B182" s="615"/>
      <c r="C182" s="246">
        <v>2011</v>
      </c>
      <c r="D182" s="275">
        <v>3.2232563856230936</v>
      </c>
      <c r="E182" s="275">
        <v>7.625555577806141E-2</v>
      </c>
      <c r="F182" s="275">
        <f>SUM(D182:E182)</f>
        <v>3.2995119414011551</v>
      </c>
      <c r="G182" s="267"/>
      <c r="H182" s="156"/>
      <c r="I182" s="156"/>
      <c r="J182" s="156"/>
    </row>
    <row r="183" spans="1:10" x14ac:dyDescent="0.2">
      <c r="B183" s="616" t="s">
        <v>34</v>
      </c>
      <c r="C183" s="538">
        <v>2007</v>
      </c>
      <c r="D183" s="536">
        <f>D178/F178</f>
        <v>0.96412096360840593</v>
      </c>
      <c r="E183" s="536">
        <f>E178/F178</f>
        <v>3.5879036391594059E-2</v>
      </c>
      <c r="F183" s="156"/>
      <c r="G183" s="164"/>
      <c r="H183" s="156"/>
      <c r="I183" s="156"/>
      <c r="J183" s="156"/>
    </row>
    <row r="184" spans="1:10" x14ac:dyDescent="0.2">
      <c r="B184" s="616"/>
      <c r="C184" s="538">
        <v>2008</v>
      </c>
      <c r="D184" s="276">
        <f>D179/F179</f>
        <v>0.97730904442313837</v>
      </c>
      <c r="E184" s="276">
        <f>E179/F179</f>
        <v>2.2690955576861616E-2</v>
      </c>
      <c r="F184" s="156"/>
      <c r="G184" s="164"/>
      <c r="H184" s="156"/>
      <c r="I184" s="156"/>
      <c r="J184" s="156"/>
    </row>
    <row r="185" spans="1:10" x14ac:dyDescent="0.2">
      <c r="B185" s="616"/>
      <c r="C185" s="538">
        <v>2009</v>
      </c>
      <c r="D185" s="276">
        <f>D180/F180</f>
        <v>0.97763578274760388</v>
      </c>
      <c r="E185" s="276">
        <f>E180/F180</f>
        <v>2.2364217252396169E-2</v>
      </c>
      <c r="F185" s="156"/>
      <c r="G185" s="164"/>
      <c r="H185" s="156"/>
      <c r="I185" s="156"/>
      <c r="J185" s="156"/>
    </row>
    <row r="186" spans="1:10" x14ac:dyDescent="0.2">
      <c r="B186" s="616"/>
      <c r="C186" s="538">
        <v>2010</v>
      </c>
      <c r="D186" s="276">
        <f>D181/F181</f>
        <v>0.97776424002436801</v>
      </c>
      <c r="E186" s="276">
        <f>E181/F181</f>
        <v>2.2235759975632045E-2</v>
      </c>
      <c r="F186" s="156"/>
      <c r="G186" s="164"/>
      <c r="H186" s="156"/>
      <c r="I186" s="156"/>
      <c r="J186" s="156"/>
    </row>
    <row r="187" spans="1:10" x14ac:dyDescent="0.2">
      <c r="B187" s="616"/>
      <c r="C187" s="538">
        <v>2011</v>
      </c>
      <c r="D187" s="276">
        <f>D182/F182</f>
        <v>0.97688883776378177</v>
      </c>
      <c r="E187" s="276">
        <f>E182/F182</f>
        <v>2.3111162236218209E-2</v>
      </c>
      <c r="F187" s="156"/>
      <c r="G187" s="164"/>
      <c r="H187" s="156"/>
      <c r="I187" s="156"/>
      <c r="J187" s="156"/>
    </row>
    <row r="188" spans="1:10" x14ac:dyDescent="0.2">
      <c r="B188" s="170"/>
      <c r="C188" s="168"/>
      <c r="D188" s="168"/>
      <c r="E188" s="168"/>
      <c r="F188" s="164"/>
      <c r="G188" s="164"/>
      <c r="H188" s="156"/>
      <c r="I188" s="156"/>
      <c r="J188" s="156"/>
    </row>
    <row r="189" spans="1:10" x14ac:dyDescent="0.2">
      <c r="B189" s="170"/>
      <c r="C189" s="168"/>
      <c r="D189" s="168"/>
      <c r="E189" s="168"/>
      <c r="F189" s="164"/>
      <c r="G189" s="164"/>
      <c r="H189" s="156"/>
      <c r="I189" s="156"/>
      <c r="J189" s="156"/>
    </row>
    <row r="190" spans="1:10" s="173" customFormat="1" x14ac:dyDescent="0.2">
      <c r="A190" s="157"/>
      <c r="B190" s="176"/>
      <c r="C190" s="171"/>
      <c r="D190" s="171"/>
      <c r="E190" s="171"/>
      <c r="F190" s="172"/>
      <c r="G190" s="172"/>
    </row>
    <row r="191" spans="1:10" s="156" customFormat="1" x14ac:dyDescent="0.2">
      <c r="A191" s="157"/>
      <c r="B191" s="168"/>
      <c r="C191" s="168"/>
      <c r="D191" s="168"/>
      <c r="E191" s="168"/>
      <c r="F191" s="164"/>
      <c r="G191" s="164"/>
    </row>
    <row r="192" spans="1:10" s="156" customFormat="1" ht="24.95" customHeight="1" x14ac:dyDescent="0.2">
      <c r="A192" s="173">
        <v>5</v>
      </c>
      <c r="B192" s="271" t="s">
        <v>205</v>
      </c>
      <c r="C192" s="274"/>
      <c r="D192" s="274"/>
      <c r="E192" s="273"/>
      <c r="F192" s="164"/>
      <c r="G192" s="164"/>
    </row>
    <row r="193" spans="1:18" s="156" customFormat="1" ht="24.95" customHeight="1" x14ac:dyDescent="0.2">
      <c r="A193" s="156">
        <v>5</v>
      </c>
      <c r="B193" s="271" t="s">
        <v>206</v>
      </c>
      <c r="C193" s="274"/>
      <c r="D193" s="274"/>
      <c r="E193" s="273"/>
      <c r="F193" s="164"/>
      <c r="G193" s="164"/>
    </row>
    <row r="194" spans="1:18" s="156" customFormat="1" ht="24.95" customHeight="1" x14ac:dyDescent="0.2">
      <c r="A194" s="156">
        <v>5</v>
      </c>
      <c r="B194" s="271" t="s">
        <v>207</v>
      </c>
      <c r="C194" s="274"/>
      <c r="D194" s="274"/>
      <c r="E194" s="273"/>
      <c r="F194" s="164"/>
      <c r="G194" s="164"/>
    </row>
    <row r="195" spans="1:18" s="156" customFormat="1" ht="24.95" customHeight="1" x14ac:dyDescent="0.2">
      <c r="A195" s="156">
        <v>5</v>
      </c>
      <c r="B195" s="271" t="s">
        <v>208</v>
      </c>
      <c r="C195" s="274"/>
      <c r="D195" s="274"/>
      <c r="E195" s="273"/>
      <c r="F195" s="164"/>
      <c r="G195" s="164"/>
    </row>
    <row r="196" spans="1:18" s="164" customFormat="1" ht="24.95" customHeight="1" x14ac:dyDescent="0.2">
      <c r="A196" s="156"/>
      <c r="B196" s="550"/>
      <c r="C196" s="165"/>
      <c r="D196" s="165"/>
      <c r="E196" s="165"/>
    </row>
    <row r="197" spans="1:18" s="164" customFormat="1" ht="24.95" customHeight="1" x14ac:dyDescent="0.2">
      <c r="A197" s="156"/>
      <c r="B197" s="256"/>
      <c r="C197" s="168"/>
      <c r="D197" s="421" t="s">
        <v>124</v>
      </c>
      <c r="E197" s="391" t="s">
        <v>120</v>
      </c>
      <c r="F197" s="610" t="s">
        <v>34</v>
      </c>
      <c r="G197" s="390" t="s">
        <v>123</v>
      </c>
      <c r="H197" s="610" t="s">
        <v>34</v>
      </c>
      <c r="I197" s="389" t="s">
        <v>122</v>
      </c>
      <c r="J197" s="610" t="s">
        <v>34</v>
      </c>
      <c r="K197" s="388" t="s">
        <v>121</v>
      </c>
      <c r="L197" s="610" t="s">
        <v>34</v>
      </c>
    </row>
    <row r="198" spans="1:18" s="156" customFormat="1" ht="25.5" x14ac:dyDescent="0.2">
      <c r="A198" s="164"/>
      <c r="B198" s="32"/>
      <c r="C198" s="31"/>
      <c r="D198" s="421" t="s">
        <v>119</v>
      </c>
      <c r="E198" s="391" t="s">
        <v>25</v>
      </c>
      <c r="F198" s="611"/>
      <c r="G198" s="390" t="s">
        <v>26</v>
      </c>
      <c r="H198" s="611"/>
      <c r="I198" s="389" t="s">
        <v>27</v>
      </c>
      <c r="J198" s="611"/>
      <c r="K198" s="388" t="s">
        <v>28</v>
      </c>
      <c r="L198" s="611"/>
    </row>
    <row r="199" spans="1:18" ht="18" customHeight="1" x14ac:dyDescent="0.2">
      <c r="A199" s="164"/>
      <c r="B199" s="612" t="s">
        <v>24</v>
      </c>
      <c r="C199" s="246">
        <v>2007</v>
      </c>
      <c r="D199" s="387">
        <f>F178</f>
        <v>1.9510000000000001</v>
      </c>
      <c r="E199" s="387">
        <v>0.09</v>
      </c>
      <c r="F199" s="340">
        <f>E199/D199</f>
        <v>4.613018964633521E-2</v>
      </c>
      <c r="G199" s="387">
        <v>1.19</v>
      </c>
      <c r="H199" s="340">
        <f>G199/D199</f>
        <v>0.6099436186570989</v>
      </c>
      <c r="I199" s="387">
        <v>0.67</v>
      </c>
      <c r="J199" s="340">
        <f>I199/D199</f>
        <v>0.3434136340338288</v>
      </c>
      <c r="K199" s="387">
        <v>0</v>
      </c>
      <c r="L199" s="340">
        <f>K199/D199</f>
        <v>0</v>
      </c>
      <c r="O199" s="156"/>
      <c r="P199" s="156"/>
      <c r="Q199" s="156"/>
      <c r="R199" s="156"/>
    </row>
    <row r="200" spans="1:18" ht="18" customHeight="1" x14ac:dyDescent="0.2">
      <c r="A200" s="156"/>
      <c r="B200" s="613"/>
      <c r="C200" s="266">
        <v>2008</v>
      </c>
      <c r="D200" s="387">
        <f t="shared" ref="D200:D203" si="0">F179</f>
        <v>3.129</v>
      </c>
      <c r="E200" s="387">
        <v>0.15</v>
      </c>
      <c r="F200" s="340">
        <f t="shared" ref="F200:F202" si="1">E200/D200</f>
        <v>4.7938638542665384E-2</v>
      </c>
      <c r="G200" s="387">
        <v>2.17</v>
      </c>
      <c r="H200" s="340">
        <f t="shared" ref="H200:H202" si="2">G200/D200</f>
        <v>0.69351230425055921</v>
      </c>
      <c r="I200" s="387">
        <v>0.80800000000000005</v>
      </c>
      <c r="J200" s="340">
        <f t="shared" ref="J200:J202" si="3">I200/D200</f>
        <v>0.25822946628315757</v>
      </c>
      <c r="K200" s="387">
        <v>0</v>
      </c>
      <c r="L200" s="340">
        <f t="shared" ref="L200:L202" si="4">K200/D200</f>
        <v>0</v>
      </c>
      <c r="O200" s="156"/>
      <c r="P200" s="156"/>
      <c r="Q200" s="156"/>
      <c r="R200" s="156"/>
    </row>
    <row r="201" spans="1:18" ht="18" customHeight="1" x14ac:dyDescent="0.2">
      <c r="B201" s="613"/>
      <c r="C201" s="266">
        <v>2009</v>
      </c>
      <c r="D201" s="387">
        <f t="shared" si="0"/>
        <v>3.13</v>
      </c>
      <c r="E201" s="387">
        <v>0.15</v>
      </c>
      <c r="F201" s="340">
        <f t="shared" si="1"/>
        <v>4.7923322683706068E-2</v>
      </c>
      <c r="G201" s="387">
        <v>2.1779999999999999</v>
      </c>
      <c r="H201" s="340">
        <f t="shared" si="2"/>
        <v>0.69584664536741214</v>
      </c>
      <c r="I201" s="387">
        <v>0.80900000000000005</v>
      </c>
      <c r="J201" s="340">
        <f t="shared" si="3"/>
        <v>0.25846645367412141</v>
      </c>
      <c r="K201" s="387">
        <v>0</v>
      </c>
      <c r="L201" s="340">
        <f t="shared" si="4"/>
        <v>0</v>
      </c>
      <c r="O201" s="156"/>
      <c r="P201" s="156"/>
      <c r="Q201" s="156"/>
      <c r="R201" s="156"/>
    </row>
    <row r="202" spans="1:18" ht="18" customHeight="1" x14ac:dyDescent="0.2">
      <c r="B202" s="613"/>
      <c r="C202" s="266">
        <v>2010</v>
      </c>
      <c r="D202" s="387">
        <f t="shared" si="0"/>
        <v>3.2829999999999999</v>
      </c>
      <c r="E202" s="387">
        <v>0.29499999999999998</v>
      </c>
      <c r="F202" s="340">
        <f t="shared" si="1"/>
        <v>8.9856838257691127E-2</v>
      </c>
      <c r="G202" s="387">
        <v>2.1840000000000002</v>
      </c>
      <c r="H202" s="340">
        <f t="shared" si="2"/>
        <v>0.66524520255863551</v>
      </c>
      <c r="I202" s="387">
        <v>0.80400000000000005</v>
      </c>
      <c r="J202" s="340">
        <f t="shared" si="3"/>
        <v>0.24489795918367349</v>
      </c>
      <c r="K202" s="387">
        <v>1E-3</v>
      </c>
      <c r="L202" s="340">
        <f t="shared" si="4"/>
        <v>3.0459945172098691E-4</v>
      </c>
      <c r="O202" s="156"/>
      <c r="P202" s="156"/>
      <c r="Q202" s="156"/>
      <c r="R202" s="156"/>
    </row>
    <row r="203" spans="1:18" ht="18" customHeight="1" x14ac:dyDescent="0.2">
      <c r="B203" s="614"/>
      <c r="C203" s="266">
        <v>2011</v>
      </c>
      <c r="D203" s="387">
        <f t="shared" si="0"/>
        <v>3.2995119414011551</v>
      </c>
      <c r="E203" s="387">
        <v>0.29579345591722378</v>
      </c>
      <c r="F203" s="340">
        <f t="shared" ref="F203" si="5">E203/D203</f>
        <v>8.9647639157085013E-2</v>
      </c>
      <c r="G203" s="387">
        <v>2.1968040188090985</v>
      </c>
      <c r="H203" s="340">
        <f t="shared" ref="H203" si="6">G203/D203</f>
        <v>0.66579665654315345</v>
      </c>
      <c r="I203" s="387">
        <v>0.80620213793383699</v>
      </c>
      <c r="J203" s="340">
        <f t="shared" ref="J203" si="7">I203/D203</f>
        <v>0.24433981517626482</v>
      </c>
      <c r="K203" s="387">
        <v>7.1232874099522419E-4</v>
      </c>
      <c r="L203" s="340">
        <f t="shared" ref="L203" si="8">K203/D203</f>
        <v>2.1588912349646781E-4</v>
      </c>
      <c r="O203" s="156"/>
      <c r="P203" s="156"/>
      <c r="Q203" s="156"/>
      <c r="R203" s="156"/>
    </row>
    <row r="204" spans="1:18" x14ac:dyDescent="0.2">
      <c r="B204" s="549"/>
      <c r="C204" s="200"/>
      <c r="D204" s="183"/>
      <c r="E204" s="183"/>
      <c r="F204" s="183"/>
      <c r="G204" s="183"/>
      <c r="H204" s="156"/>
      <c r="I204" s="156"/>
      <c r="J204" s="156"/>
      <c r="O204" s="156"/>
      <c r="P204" s="156"/>
      <c r="Q204" s="156"/>
      <c r="R204" s="156"/>
    </row>
    <row r="205" spans="1:18" ht="25.5" customHeight="1" x14ac:dyDescent="0.2">
      <c r="B205" s="565"/>
      <c r="C205" s="392"/>
      <c r="D205" s="392"/>
      <c r="E205" s="392"/>
      <c r="F205" s="278"/>
      <c r="G205" s="348"/>
      <c r="H205" s="164"/>
      <c r="I205" s="164"/>
      <c r="J205" s="156"/>
      <c r="O205" s="156"/>
      <c r="P205" s="156"/>
      <c r="Q205" s="156"/>
      <c r="R205" s="156"/>
    </row>
    <row r="206" spans="1:18" ht="25.5" customHeight="1" x14ac:dyDescent="0.2">
      <c r="B206" s="565"/>
      <c r="C206" s="392"/>
      <c r="D206" s="392"/>
      <c r="E206" s="392"/>
      <c r="F206" s="278"/>
      <c r="G206" s="348"/>
      <c r="H206" s="164"/>
      <c r="I206" s="164"/>
      <c r="J206" s="156"/>
      <c r="O206" s="156"/>
      <c r="P206" s="156"/>
      <c r="Q206" s="156"/>
      <c r="R206" s="156"/>
    </row>
    <row r="207" spans="1:18" s="173" customFormat="1" x14ac:dyDescent="0.2">
      <c r="A207" s="157"/>
      <c r="B207" s="176"/>
      <c r="C207" s="171"/>
      <c r="D207" s="171"/>
      <c r="E207" s="171"/>
      <c r="F207" s="172"/>
      <c r="G207" s="172"/>
    </row>
    <row r="208" spans="1:18" s="156" customFormat="1" x14ac:dyDescent="0.2">
      <c r="A208" s="157"/>
      <c r="B208" s="168"/>
      <c r="C208" s="168"/>
      <c r="D208" s="168"/>
      <c r="E208" s="168"/>
      <c r="F208" s="164"/>
      <c r="G208" s="164"/>
    </row>
    <row r="209" spans="1:14" ht="24.95" customHeight="1" x14ac:dyDescent="0.2">
      <c r="A209" s="173">
        <v>5</v>
      </c>
      <c r="B209" s="271" t="s">
        <v>209</v>
      </c>
      <c r="C209" s="274"/>
      <c r="D209" s="274"/>
      <c r="E209" s="273"/>
      <c r="F209" s="164"/>
      <c r="G209" s="164"/>
      <c r="H209" s="156"/>
      <c r="I209" s="156"/>
      <c r="J209" s="156"/>
    </row>
    <row r="210" spans="1:14" s="186" customFormat="1" ht="24.95" customHeight="1" x14ac:dyDescent="0.2">
      <c r="A210" s="156"/>
      <c r="B210" s="550"/>
      <c r="C210" s="168"/>
      <c r="D210" s="165"/>
      <c r="E210" s="168"/>
      <c r="F210" s="164"/>
      <c r="G210" s="164"/>
      <c r="H210" s="164"/>
      <c r="I210" s="164"/>
      <c r="J210" s="164"/>
      <c r="K210" s="164"/>
      <c r="L210" s="164"/>
      <c r="M210" s="164"/>
      <c r="N210" s="164"/>
    </row>
    <row r="211" spans="1:14" ht="27" customHeight="1" x14ac:dyDescent="0.2">
      <c r="B211" s="32"/>
      <c r="C211" s="422" t="s">
        <v>260</v>
      </c>
      <c r="D211" s="426" t="s">
        <v>120</v>
      </c>
      <c r="E211" s="424" t="s">
        <v>125</v>
      </c>
      <c r="F211" s="164"/>
      <c r="G211" s="164"/>
      <c r="H211" s="156"/>
      <c r="I211" s="156"/>
      <c r="J211" s="156"/>
    </row>
    <row r="212" spans="1:14" ht="25.5" x14ac:dyDescent="0.2">
      <c r="A212" s="186"/>
      <c r="B212" s="407" t="s">
        <v>24</v>
      </c>
      <c r="C212" s="423" t="s">
        <v>250</v>
      </c>
      <c r="D212" s="427" t="s">
        <v>251</v>
      </c>
      <c r="E212" s="425" t="s">
        <v>252</v>
      </c>
      <c r="F212" s="164"/>
      <c r="G212" s="164"/>
      <c r="H212" s="156"/>
      <c r="I212" s="156"/>
      <c r="J212" s="156"/>
    </row>
    <row r="213" spans="1:14" x14ac:dyDescent="0.2">
      <c r="B213" s="246">
        <v>2007</v>
      </c>
      <c r="C213" s="403">
        <v>0.79100000000000004</v>
      </c>
      <c r="D213" s="184">
        <f>E199</f>
        <v>0.09</v>
      </c>
      <c r="E213" s="368">
        <f>D213/C213</f>
        <v>0.11378002528445005</v>
      </c>
      <c r="F213" s="164"/>
      <c r="G213" s="164"/>
      <c r="H213" s="156"/>
      <c r="I213" s="156"/>
      <c r="J213" s="156"/>
    </row>
    <row r="214" spans="1:14" x14ac:dyDescent="0.2">
      <c r="B214" s="246">
        <v>2008</v>
      </c>
      <c r="C214" s="184">
        <v>0.73199999999999998</v>
      </c>
      <c r="D214" s="184">
        <f t="shared" ref="D214:D216" si="9">E200</f>
        <v>0.15</v>
      </c>
      <c r="E214" s="368">
        <f>D214/C214</f>
        <v>0.20491803278688525</v>
      </c>
      <c r="F214" s="164"/>
      <c r="G214" s="164"/>
      <c r="H214" s="156"/>
      <c r="I214" s="156"/>
      <c r="J214" s="156"/>
    </row>
    <row r="215" spans="1:14" x14ac:dyDescent="0.2">
      <c r="B215" s="246">
        <v>2009</v>
      </c>
      <c r="C215" s="184">
        <v>0.73299999999999998</v>
      </c>
      <c r="D215" s="184">
        <f t="shared" si="9"/>
        <v>0.15</v>
      </c>
      <c r="E215" s="368">
        <f>D215/C215</f>
        <v>0.20463847203274216</v>
      </c>
      <c r="F215" s="164"/>
      <c r="G215" s="164"/>
      <c r="H215" s="156"/>
      <c r="I215" s="156"/>
      <c r="J215" s="156"/>
    </row>
    <row r="216" spans="1:14" x14ac:dyDescent="0.2">
      <c r="B216" s="246">
        <v>2010</v>
      </c>
      <c r="C216" s="184">
        <v>0.71</v>
      </c>
      <c r="D216" s="184">
        <f t="shared" si="9"/>
        <v>0.29499999999999998</v>
      </c>
      <c r="E216" s="368">
        <f>D216/C216</f>
        <v>0.41549295774647887</v>
      </c>
      <c r="F216" s="164"/>
      <c r="G216" s="164"/>
      <c r="H216" s="156"/>
      <c r="I216" s="156"/>
      <c r="J216" s="156"/>
    </row>
    <row r="217" spans="1:14" x14ac:dyDescent="0.2">
      <c r="B217" s="32"/>
      <c r="C217" s="168"/>
      <c r="D217" s="168"/>
      <c r="E217" s="168"/>
      <c r="F217" s="164"/>
      <c r="G217" s="164"/>
      <c r="H217" s="156"/>
      <c r="I217" s="156"/>
      <c r="J217" s="156"/>
    </row>
    <row r="218" spans="1:14" x14ac:dyDescent="0.2">
      <c r="B218" s="402"/>
      <c r="C218" s="270"/>
      <c r="D218" s="175"/>
      <c r="E218" s="175"/>
      <c r="F218" s="164"/>
      <c r="G218" s="164"/>
      <c r="H218" s="156"/>
      <c r="I218" s="156"/>
      <c r="J218" s="156"/>
    </row>
    <row r="219" spans="1:14" x14ac:dyDescent="0.2">
      <c r="B219" s="32"/>
      <c r="C219" s="168"/>
      <c r="D219" s="410"/>
      <c r="E219" s="410"/>
      <c r="F219" s="164"/>
      <c r="G219" s="164"/>
      <c r="H219" s="156"/>
      <c r="I219" s="156"/>
      <c r="J219" s="156"/>
    </row>
    <row r="220" spans="1:14" x14ac:dyDescent="0.2">
      <c r="B220" s="551"/>
      <c r="C220" s="175"/>
      <c r="D220" s="28"/>
      <c r="E220" s="28"/>
      <c r="F220" s="164"/>
      <c r="G220" s="164"/>
      <c r="H220" s="156"/>
      <c r="I220" s="156"/>
      <c r="J220" s="156"/>
    </row>
    <row r="221" spans="1:14" x14ac:dyDescent="0.2">
      <c r="B221" s="277"/>
      <c r="C221" s="175"/>
      <c r="D221" s="28"/>
      <c r="E221" s="28"/>
      <c r="F221" s="164"/>
      <c r="G221" s="164"/>
      <c r="H221" s="156"/>
      <c r="I221" s="156"/>
      <c r="J221" s="156"/>
    </row>
    <row r="222" spans="1:14" x14ac:dyDescent="0.2">
      <c r="B222" s="277"/>
      <c r="C222" s="175"/>
      <c r="D222" s="28"/>
      <c r="E222" s="28"/>
      <c r="F222" s="164"/>
      <c r="G222" s="164"/>
      <c r="H222" s="156"/>
      <c r="I222" s="156"/>
      <c r="J222" s="156"/>
    </row>
    <row r="223" spans="1:14" x14ac:dyDescent="0.2">
      <c r="B223" s="277"/>
      <c r="C223" s="175"/>
      <c r="D223" s="28"/>
      <c r="E223" s="28"/>
      <c r="F223" s="164"/>
      <c r="G223" s="164"/>
      <c r="H223" s="156"/>
      <c r="I223" s="156"/>
      <c r="J223" s="156"/>
    </row>
    <row r="224" spans="1:14" s="173" customFormat="1" x14ac:dyDescent="0.2">
      <c r="A224" s="157"/>
      <c r="B224" s="176"/>
      <c r="C224" s="171"/>
      <c r="D224" s="171"/>
      <c r="E224" s="171"/>
      <c r="F224" s="172"/>
      <c r="G224" s="172"/>
    </row>
    <row r="225" spans="1:10" x14ac:dyDescent="0.2">
      <c r="B225" s="168"/>
      <c r="C225" s="168"/>
      <c r="D225" s="168"/>
      <c r="E225" s="168"/>
      <c r="F225" s="164"/>
      <c r="G225" s="164"/>
      <c r="H225" s="156"/>
      <c r="I225" s="156"/>
      <c r="J225" s="156"/>
    </row>
    <row r="226" spans="1:10" x14ac:dyDescent="0.2">
      <c r="A226" s="173"/>
    </row>
    <row r="227" spans="1:10" ht="24.95" customHeight="1" x14ac:dyDescent="0.2">
      <c r="A227" s="157">
        <v>5</v>
      </c>
      <c r="B227" s="279" t="s">
        <v>210</v>
      </c>
      <c r="C227" s="280"/>
      <c r="D227" s="281"/>
      <c r="E227" s="281"/>
      <c r="F227" s="167"/>
      <c r="G227" s="167"/>
      <c r="H227" s="282"/>
      <c r="I227" s="156"/>
      <c r="J227" s="156"/>
    </row>
    <row r="228" spans="1:10" ht="24.95" customHeight="1" x14ac:dyDescent="0.2">
      <c r="A228" s="157">
        <v>5</v>
      </c>
      <c r="B228" s="279" t="s">
        <v>211</v>
      </c>
      <c r="C228" s="280"/>
      <c r="D228" s="281"/>
      <c r="E228" s="281"/>
      <c r="F228" s="167"/>
      <c r="G228" s="167"/>
      <c r="H228" s="282"/>
      <c r="I228" s="156"/>
      <c r="J228" s="156"/>
    </row>
    <row r="229" spans="1:10" ht="24.75" customHeight="1" x14ac:dyDescent="0.2">
      <c r="B229" s="567"/>
      <c r="C229" s="278"/>
      <c r="D229" s="31"/>
      <c r="E229" s="31"/>
      <c r="F229" s="156"/>
      <c r="G229" s="156"/>
      <c r="H229" s="156"/>
      <c r="I229" s="156"/>
      <c r="J229" s="156"/>
    </row>
    <row r="230" spans="1:10" ht="42" customHeight="1" x14ac:dyDescent="0.2">
      <c r="A230" s="566"/>
      <c r="B230" s="32"/>
      <c r="C230" s="431" t="s">
        <v>126</v>
      </c>
      <c r="D230" s="432" t="s">
        <v>127</v>
      </c>
      <c r="E230" s="31"/>
      <c r="F230" s="156"/>
      <c r="G230" s="156"/>
      <c r="H230" s="156"/>
      <c r="I230" s="156"/>
      <c r="J230" s="156"/>
    </row>
    <row r="231" spans="1:10" ht="25.5" x14ac:dyDescent="0.2">
      <c r="B231" s="407" t="s">
        <v>302</v>
      </c>
      <c r="C231" s="430" t="s">
        <v>301</v>
      </c>
      <c r="D231" s="429" t="s">
        <v>300</v>
      </c>
      <c r="E231" s="31"/>
      <c r="F231" s="156"/>
      <c r="G231" s="156"/>
      <c r="H231" s="156"/>
      <c r="I231" s="156"/>
      <c r="J231" s="156"/>
    </row>
    <row r="232" spans="1:10" x14ac:dyDescent="0.2">
      <c r="B232" s="246">
        <v>2007</v>
      </c>
      <c r="C232" s="428">
        <v>13</v>
      </c>
      <c r="D232" s="428">
        <v>1.76</v>
      </c>
      <c r="E232" s="28"/>
      <c r="F232" s="28"/>
      <c r="G232" s="164"/>
      <c r="H232" s="164"/>
      <c r="I232" s="156"/>
      <c r="J232" s="156"/>
    </row>
    <row r="233" spans="1:10" x14ac:dyDescent="0.2">
      <c r="B233" s="246">
        <v>2008</v>
      </c>
      <c r="C233" s="185">
        <v>15</v>
      </c>
      <c r="D233" s="185">
        <v>1.99</v>
      </c>
      <c r="E233" s="28"/>
      <c r="F233" s="28"/>
      <c r="G233" s="164"/>
      <c r="H233" s="164"/>
      <c r="I233" s="156"/>
      <c r="J233" s="156"/>
    </row>
    <row r="234" spans="1:10" x14ac:dyDescent="0.2">
      <c r="B234" s="246">
        <v>2009</v>
      </c>
      <c r="C234" s="185">
        <v>16</v>
      </c>
      <c r="D234" s="185">
        <v>2.23</v>
      </c>
      <c r="E234" s="28"/>
      <c r="F234" s="28"/>
      <c r="G234" s="164"/>
      <c r="H234" s="164"/>
      <c r="I234" s="156"/>
      <c r="J234" s="156"/>
    </row>
    <row r="235" spans="1:10" x14ac:dyDescent="0.2">
      <c r="B235" s="246">
        <v>2010</v>
      </c>
      <c r="C235" s="344">
        <v>15.82</v>
      </c>
      <c r="D235" s="344">
        <v>2.81</v>
      </c>
      <c r="E235" s="28"/>
      <c r="F235" s="28"/>
      <c r="G235" s="164"/>
      <c r="H235" s="164"/>
      <c r="I235" s="156"/>
      <c r="J235" s="156"/>
    </row>
    <row r="236" spans="1:10" x14ac:dyDescent="0.2">
      <c r="B236" s="246">
        <v>2011</v>
      </c>
      <c r="C236" s="29">
        <v>16.111889791323492</v>
      </c>
      <c r="D236" s="29">
        <v>3.046611887813897</v>
      </c>
      <c r="E236" s="28"/>
      <c r="F236" s="28"/>
      <c r="G236" s="164"/>
      <c r="H236" s="164"/>
      <c r="I236" s="156"/>
      <c r="J236" s="156"/>
    </row>
    <row r="237" spans="1:10" x14ac:dyDescent="0.2">
      <c r="B237" s="568"/>
      <c r="C237" s="157"/>
      <c r="D237" s="157"/>
      <c r="E237" s="168"/>
      <c r="F237" s="164"/>
      <c r="G237" s="164"/>
      <c r="H237" s="156"/>
      <c r="I237" s="156"/>
      <c r="J237" s="156"/>
    </row>
    <row r="238" spans="1:10" x14ac:dyDescent="0.2">
      <c r="B238" s="568"/>
      <c r="C238" s="157"/>
      <c r="D238" s="157"/>
      <c r="E238" s="168"/>
      <c r="F238" s="164"/>
      <c r="G238" s="164"/>
      <c r="H238" s="156"/>
      <c r="I238" s="156"/>
      <c r="J238" s="156"/>
    </row>
    <row r="239" spans="1:10" x14ac:dyDescent="0.2">
      <c r="B239" s="568"/>
      <c r="C239" s="157"/>
      <c r="D239" s="157"/>
      <c r="E239" s="168"/>
      <c r="F239" s="164"/>
      <c r="G239" s="164"/>
      <c r="H239" s="156"/>
      <c r="I239" s="156"/>
      <c r="J239" s="156"/>
    </row>
    <row r="240" spans="1:10" x14ac:dyDescent="0.2">
      <c r="B240" s="568"/>
      <c r="C240" s="157"/>
      <c r="D240" s="157"/>
      <c r="E240" s="168"/>
      <c r="F240" s="164"/>
      <c r="G240" s="164"/>
      <c r="H240" s="156"/>
      <c r="I240" s="156"/>
      <c r="J240" s="156"/>
    </row>
    <row r="241" spans="1:10" x14ac:dyDescent="0.2">
      <c r="B241" s="568"/>
      <c r="C241" s="157"/>
      <c r="D241" s="157"/>
      <c r="E241" s="168"/>
      <c r="F241" s="164"/>
      <c r="G241" s="164"/>
      <c r="H241" s="156"/>
      <c r="I241" s="156"/>
      <c r="J241" s="156"/>
    </row>
    <row r="242" spans="1:10" x14ac:dyDescent="0.2">
      <c r="B242" s="568"/>
      <c r="C242" s="157"/>
      <c r="D242" s="157"/>
      <c r="E242" s="168"/>
      <c r="F242" s="164"/>
      <c r="G242" s="164"/>
      <c r="H242" s="156"/>
      <c r="I242" s="156"/>
      <c r="J242" s="156"/>
    </row>
    <row r="243" spans="1:10" x14ac:dyDescent="0.2">
      <c r="B243" s="568"/>
      <c r="C243" s="157"/>
      <c r="D243" s="157"/>
      <c r="E243" s="168"/>
      <c r="F243" s="164"/>
      <c r="G243" s="164"/>
      <c r="H243" s="156"/>
      <c r="I243" s="156"/>
      <c r="J243" s="156"/>
    </row>
    <row r="244" spans="1:10" x14ac:dyDescent="0.2">
      <c r="B244" s="568"/>
      <c r="C244" s="157"/>
      <c r="D244" s="157"/>
      <c r="E244" s="168"/>
      <c r="F244" s="164"/>
      <c r="G244" s="164"/>
      <c r="H244" s="156"/>
      <c r="I244" s="156"/>
      <c r="J244" s="156"/>
    </row>
    <row r="245" spans="1:10" x14ac:dyDescent="0.2">
      <c r="B245" s="568"/>
      <c r="C245" s="157"/>
      <c r="D245" s="157"/>
      <c r="E245" s="168"/>
      <c r="F245" s="164"/>
      <c r="G245" s="164"/>
      <c r="H245" s="156"/>
      <c r="I245" s="156"/>
      <c r="J245" s="156"/>
    </row>
    <row r="246" spans="1:10" x14ac:dyDescent="0.2">
      <c r="B246" s="568"/>
      <c r="C246" s="157"/>
      <c r="D246" s="157"/>
      <c r="E246" s="168"/>
      <c r="F246" s="164"/>
      <c r="G246" s="164"/>
      <c r="H246" s="156"/>
      <c r="I246" s="156"/>
      <c r="J246" s="156"/>
    </row>
    <row r="247" spans="1:10" s="173" customFormat="1" x14ac:dyDescent="0.2">
      <c r="A247" s="157"/>
      <c r="B247" s="569"/>
      <c r="E247" s="171"/>
      <c r="F247" s="172"/>
      <c r="G247" s="172"/>
    </row>
    <row r="248" spans="1:10" x14ac:dyDescent="0.2">
      <c r="B248" s="168"/>
      <c r="C248" s="168"/>
      <c r="D248" s="168"/>
      <c r="E248" s="168"/>
      <c r="F248" s="164"/>
      <c r="G248" s="164"/>
    </row>
    <row r="249" spans="1:10" ht="24.95" customHeight="1" x14ac:dyDescent="0.2">
      <c r="A249" s="157">
        <v>5</v>
      </c>
      <c r="B249" s="283" t="s">
        <v>164</v>
      </c>
      <c r="C249" s="284"/>
      <c r="D249" s="274"/>
      <c r="E249" s="274"/>
      <c r="F249" s="285"/>
      <c r="G249" s="164"/>
      <c r="H249" s="156"/>
      <c r="I249" s="156"/>
      <c r="J249" s="156"/>
    </row>
    <row r="250" spans="1:10" ht="24.95" customHeight="1" x14ac:dyDescent="0.2">
      <c r="A250" s="157">
        <v>5</v>
      </c>
      <c r="B250" s="283" t="s">
        <v>165</v>
      </c>
      <c r="C250" s="284"/>
      <c r="D250" s="274"/>
      <c r="E250" s="274"/>
      <c r="F250" s="285"/>
      <c r="G250" s="164"/>
      <c r="H250" s="156"/>
      <c r="I250" s="156"/>
      <c r="J250" s="156"/>
    </row>
    <row r="251" spans="1:10" x14ac:dyDescent="0.2">
      <c r="B251" s="570"/>
      <c r="C251" s="168"/>
      <c r="D251" s="168"/>
      <c r="E251" s="168"/>
      <c r="F251" s="164"/>
      <c r="G251" s="164"/>
      <c r="H251" s="156"/>
      <c r="I251" s="156"/>
      <c r="J251" s="156"/>
    </row>
    <row r="252" spans="1:10" x14ac:dyDescent="0.2">
      <c r="A252" s="566"/>
      <c r="B252" s="170"/>
      <c r="C252" s="168"/>
      <c r="D252" s="168"/>
      <c r="E252" s="168"/>
      <c r="F252" s="164"/>
      <c r="G252" s="164"/>
      <c r="H252" s="156"/>
      <c r="I252" s="156"/>
      <c r="J252" s="156"/>
    </row>
    <row r="253" spans="1:10" ht="27" customHeight="1" x14ac:dyDescent="0.2">
      <c r="B253" s="32"/>
      <c r="C253" s="431" t="s">
        <v>35</v>
      </c>
      <c r="D253" s="432" t="s">
        <v>36</v>
      </c>
      <c r="E253" s="168"/>
      <c r="F253" s="164"/>
      <c r="G253" s="164"/>
      <c r="H253" s="156"/>
      <c r="I253" s="156"/>
      <c r="J253" s="156"/>
    </row>
    <row r="254" spans="1:10" ht="25.5" x14ac:dyDescent="0.2">
      <c r="B254" s="407" t="s">
        <v>128</v>
      </c>
      <c r="C254" s="430" t="s">
        <v>299</v>
      </c>
      <c r="D254" s="429" t="s">
        <v>300</v>
      </c>
      <c r="E254" s="168"/>
      <c r="F254" s="164"/>
      <c r="G254" s="164"/>
      <c r="H254" s="156"/>
      <c r="I254" s="156"/>
      <c r="J254" s="156"/>
    </row>
    <row r="255" spans="1:10" x14ac:dyDescent="0.2">
      <c r="B255" s="266">
        <v>2007</v>
      </c>
      <c r="C255" s="433">
        <v>0.88460000000000005</v>
      </c>
      <c r="D255" s="433">
        <v>0.1154</v>
      </c>
      <c r="E255" s="168"/>
      <c r="F255" s="164"/>
      <c r="G255" s="164"/>
      <c r="H255" s="156"/>
      <c r="I255" s="156"/>
      <c r="J255" s="156"/>
    </row>
    <row r="256" spans="1:10" x14ac:dyDescent="0.2">
      <c r="B256" s="266">
        <v>2008</v>
      </c>
      <c r="C256" s="286">
        <v>0.88400000000000001</v>
      </c>
      <c r="D256" s="286">
        <v>0.11600000000000001</v>
      </c>
      <c r="E256" s="168"/>
      <c r="F256" s="164"/>
      <c r="G256" s="164"/>
      <c r="H256" s="156"/>
      <c r="I256" s="156"/>
      <c r="J256" s="156"/>
    </row>
    <row r="257" spans="1:10" x14ac:dyDescent="0.2">
      <c r="B257" s="266">
        <v>2009</v>
      </c>
      <c r="C257" s="286">
        <v>0.87460000000000004</v>
      </c>
      <c r="D257" s="286">
        <v>0.12540000000000001</v>
      </c>
      <c r="E257" s="168"/>
      <c r="F257" s="164"/>
      <c r="G257" s="164"/>
      <c r="H257" s="156"/>
      <c r="I257" s="156"/>
      <c r="J257" s="156"/>
    </row>
    <row r="258" spans="1:10" x14ac:dyDescent="0.2">
      <c r="B258" s="266">
        <v>2010</v>
      </c>
      <c r="C258" s="286">
        <v>0.84909999999999997</v>
      </c>
      <c r="D258" s="286">
        <v>0.15090000000000001</v>
      </c>
      <c r="E258" s="168"/>
      <c r="F258" s="164"/>
      <c r="G258" s="164"/>
      <c r="H258" s="156"/>
      <c r="I258" s="156"/>
      <c r="J258" s="156"/>
    </row>
    <row r="259" spans="1:10" x14ac:dyDescent="0.2">
      <c r="B259" s="266">
        <v>2011</v>
      </c>
      <c r="C259" s="286">
        <v>0.84097999999999995</v>
      </c>
      <c r="D259" s="286">
        <v>0.15901999999999999</v>
      </c>
      <c r="E259" s="168"/>
      <c r="F259" s="164"/>
      <c r="G259" s="164"/>
      <c r="H259" s="156"/>
      <c r="I259" s="156"/>
      <c r="J259" s="156"/>
    </row>
    <row r="260" spans="1:10" ht="12.75" customHeight="1" x14ac:dyDescent="0.2">
      <c r="B260" s="32"/>
      <c r="C260" s="27"/>
      <c r="D260" s="27"/>
      <c r="E260" s="168"/>
      <c r="F260" s="164"/>
      <c r="G260" s="164"/>
      <c r="H260" s="156"/>
      <c r="I260" s="156"/>
      <c r="J260" s="156"/>
    </row>
    <row r="261" spans="1:10" ht="12.75" customHeight="1" x14ac:dyDescent="0.2">
      <c r="B261" s="32"/>
      <c r="C261" s="27"/>
      <c r="D261" s="27"/>
      <c r="E261" s="168"/>
      <c r="F261" s="164"/>
      <c r="G261" s="164"/>
      <c r="H261" s="156"/>
      <c r="I261" s="156"/>
      <c r="J261" s="156"/>
    </row>
    <row r="262" spans="1:10" ht="12.75" customHeight="1" x14ac:dyDescent="0.2">
      <c r="B262" s="32"/>
      <c r="C262" s="27"/>
      <c r="D262" s="27"/>
      <c r="E262" s="168"/>
      <c r="F262" s="164"/>
      <c r="G262" s="164"/>
      <c r="H262" s="156"/>
      <c r="I262" s="156"/>
      <c r="J262" s="156"/>
    </row>
    <row r="263" spans="1:10" ht="12.75" customHeight="1" x14ac:dyDescent="0.2">
      <c r="B263" s="32"/>
      <c r="C263" s="27"/>
      <c r="D263" s="27"/>
      <c r="E263" s="168"/>
      <c r="F263" s="164"/>
      <c r="G263" s="164"/>
      <c r="H263" s="156"/>
      <c r="I263" s="156"/>
      <c r="J263" s="156"/>
    </row>
    <row r="264" spans="1:10" s="173" customFormat="1" x14ac:dyDescent="0.2">
      <c r="A264" s="157"/>
      <c r="B264" s="33"/>
      <c r="C264" s="34"/>
      <c r="D264" s="34"/>
      <c r="E264" s="171"/>
      <c r="F264" s="172"/>
      <c r="G264" s="172"/>
    </row>
    <row r="265" spans="1:10" x14ac:dyDescent="0.2">
      <c r="B265" s="31"/>
      <c r="C265" s="28"/>
      <c r="D265" s="28"/>
      <c r="E265" s="168"/>
      <c r="F265" s="164"/>
      <c r="G265" s="164"/>
    </row>
    <row r="266" spans="1:10" ht="24.95" customHeight="1" x14ac:dyDescent="0.2">
      <c r="A266" s="157">
        <v>5</v>
      </c>
      <c r="B266" s="271" t="s">
        <v>212</v>
      </c>
      <c r="C266" s="288"/>
      <c r="D266" s="288"/>
      <c r="E266" s="273"/>
      <c r="F266" s="164"/>
      <c r="G266" s="164"/>
      <c r="H266" s="156"/>
      <c r="I266" s="156"/>
      <c r="J266" s="156"/>
    </row>
    <row r="267" spans="1:10" x14ac:dyDescent="0.2">
      <c r="B267" s="571"/>
      <c r="C267" s="175"/>
      <c r="D267" s="28"/>
      <c r="E267" s="28"/>
      <c r="F267" s="156"/>
      <c r="G267" s="156"/>
      <c r="H267" s="156"/>
      <c r="I267" s="156"/>
      <c r="J267" s="156"/>
    </row>
    <row r="268" spans="1:10" x14ac:dyDescent="0.2">
      <c r="A268" s="566"/>
      <c r="B268" s="193"/>
      <c r="C268" s="175"/>
      <c r="D268" s="28"/>
      <c r="E268" s="28"/>
      <c r="F268" s="156"/>
      <c r="G268" s="156"/>
      <c r="H268" s="156"/>
      <c r="I268" s="156"/>
      <c r="J268" s="156"/>
    </row>
    <row r="269" spans="1:10" x14ac:dyDescent="0.2">
      <c r="B269" s="32"/>
      <c r="C269" s="156"/>
      <c r="D269" s="156"/>
      <c r="E269" s="156"/>
      <c r="F269" s="156"/>
      <c r="G269" s="156"/>
      <c r="H269" s="156"/>
      <c r="I269" s="156"/>
      <c r="J269" s="156"/>
    </row>
    <row r="270" spans="1:10" ht="27.75" customHeight="1" x14ac:dyDescent="0.2">
      <c r="B270" s="436" t="s">
        <v>0</v>
      </c>
      <c r="C270" s="436" t="s">
        <v>129</v>
      </c>
      <c r="D270" s="164"/>
      <c r="E270" s="164"/>
      <c r="F270" s="164"/>
      <c r="G270" s="156"/>
      <c r="H270" s="156"/>
      <c r="I270" s="156"/>
      <c r="J270" s="156"/>
    </row>
    <row r="271" spans="1:10" x14ac:dyDescent="0.2">
      <c r="B271" s="246">
        <v>2007</v>
      </c>
      <c r="C271" s="185">
        <v>109.5</v>
      </c>
      <c r="D271" s="287"/>
      <c r="E271" s="287"/>
      <c r="F271" s="287"/>
      <c r="G271" s="156"/>
      <c r="H271" s="156"/>
      <c r="I271" s="156"/>
      <c r="J271" s="156"/>
    </row>
    <row r="272" spans="1:10" x14ac:dyDescent="0.2">
      <c r="B272" s="246">
        <v>2008</v>
      </c>
      <c r="C272" s="185">
        <v>99.8</v>
      </c>
      <c r="D272" s="28"/>
      <c r="E272" s="28"/>
      <c r="F272" s="156"/>
      <c r="G272" s="156"/>
      <c r="H272" s="156"/>
      <c r="I272" s="156"/>
      <c r="J272" s="156"/>
    </row>
    <row r="273" spans="1:10" x14ac:dyDescent="0.2">
      <c r="B273" s="246">
        <v>2009</v>
      </c>
      <c r="C273" s="185">
        <v>100.4</v>
      </c>
      <c r="D273" s="28"/>
      <c r="E273" s="28"/>
      <c r="F273" s="156"/>
      <c r="G273" s="156"/>
      <c r="H273" s="156"/>
      <c r="I273" s="156"/>
      <c r="J273" s="156"/>
    </row>
    <row r="274" spans="1:10" x14ac:dyDescent="0.2">
      <c r="B274" s="246">
        <v>2010</v>
      </c>
      <c r="C274" s="185">
        <v>104.2</v>
      </c>
      <c r="D274" s="28"/>
      <c r="E274" s="28"/>
      <c r="F274" s="156"/>
      <c r="G274" s="156"/>
      <c r="H274" s="156"/>
      <c r="I274" s="156"/>
      <c r="J274" s="156"/>
    </row>
    <row r="275" spans="1:10" x14ac:dyDescent="0.2">
      <c r="B275" s="246">
        <v>2011</v>
      </c>
      <c r="C275" s="185">
        <v>104.2</v>
      </c>
      <c r="D275" s="28"/>
      <c r="E275" s="28"/>
      <c r="F275" s="156"/>
      <c r="G275" s="156"/>
      <c r="H275" s="156"/>
      <c r="I275" s="156"/>
      <c r="J275" s="156"/>
    </row>
    <row r="276" spans="1:10" x14ac:dyDescent="0.2">
      <c r="B276" s="193"/>
      <c r="C276" s="28"/>
      <c r="D276" s="28"/>
      <c r="E276" s="28"/>
      <c r="F276" s="156"/>
      <c r="G276" s="156"/>
      <c r="H276" s="156"/>
      <c r="I276" s="156"/>
      <c r="J276" s="156"/>
    </row>
    <row r="277" spans="1:10" x14ac:dyDescent="0.2">
      <c r="B277" s="193"/>
      <c r="C277" s="28"/>
      <c r="D277" s="28"/>
      <c r="E277" s="28"/>
      <c r="F277" s="156"/>
      <c r="G277" s="156"/>
      <c r="H277" s="156"/>
      <c r="I277" s="156"/>
      <c r="J277" s="156"/>
    </row>
    <row r="278" spans="1:10" x14ac:dyDescent="0.2">
      <c r="B278" s="193"/>
      <c r="C278" s="28"/>
      <c r="D278" s="28"/>
      <c r="E278" s="28"/>
      <c r="F278" s="156"/>
      <c r="G278" s="156"/>
      <c r="H278" s="156"/>
      <c r="I278" s="156"/>
      <c r="J278" s="156"/>
    </row>
    <row r="279" spans="1:10" x14ac:dyDescent="0.2">
      <c r="B279" s="193"/>
      <c r="C279" s="28"/>
      <c r="D279" s="28"/>
      <c r="E279" s="28"/>
      <c r="F279" s="156"/>
      <c r="G279" s="156"/>
      <c r="H279" s="156"/>
      <c r="I279" s="156"/>
      <c r="J279" s="156"/>
    </row>
    <row r="280" spans="1:10" x14ac:dyDescent="0.2">
      <c r="B280" s="193"/>
      <c r="C280" s="28"/>
      <c r="D280" s="28"/>
      <c r="E280" s="28"/>
      <c r="F280" s="156"/>
      <c r="G280" s="156"/>
      <c r="H280" s="156"/>
      <c r="I280" s="156"/>
      <c r="J280" s="156"/>
    </row>
    <row r="281" spans="1:10" x14ac:dyDescent="0.2">
      <c r="B281" s="193"/>
      <c r="C281" s="28"/>
      <c r="D281" s="28"/>
      <c r="E281" s="28"/>
      <c r="F281" s="156"/>
      <c r="G281" s="156"/>
      <c r="H281" s="156"/>
      <c r="I281" s="156"/>
      <c r="J281" s="156"/>
    </row>
    <row r="282" spans="1:10" s="173" customFormat="1" x14ac:dyDescent="0.2">
      <c r="A282" s="157"/>
      <c r="B282" s="202"/>
      <c r="C282" s="34"/>
      <c r="D282" s="34"/>
      <c r="E282" s="34"/>
    </row>
    <row r="283" spans="1:10" x14ac:dyDescent="0.2">
      <c r="B283" s="199"/>
      <c r="C283" s="28"/>
      <c r="D283" s="28"/>
      <c r="E283" s="28"/>
    </row>
    <row r="284" spans="1:10" ht="24.95" customHeight="1" x14ac:dyDescent="0.2">
      <c r="A284" s="173">
        <v>1</v>
      </c>
      <c r="B284" s="271" t="s">
        <v>213</v>
      </c>
      <c r="C284" s="288"/>
      <c r="D284" s="288"/>
      <c r="E284" s="288"/>
      <c r="F284" s="285"/>
      <c r="G284" s="156"/>
      <c r="H284" s="156"/>
      <c r="I284" s="156"/>
      <c r="J284" s="156"/>
    </row>
    <row r="285" spans="1:10" x14ac:dyDescent="0.2">
      <c r="B285" s="572"/>
      <c r="C285" s="28"/>
      <c r="D285" s="28"/>
      <c r="E285" s="28"/>
      <c r="F285" s="156"/>
      <c r="G285" s="156"/>
      <c r="H285" s="156"/>
      <c r="I285" s="156"/>
      <c r="J285" s="156"/>
    </row>
    <row r="286" spans="1:10" x14ac:dyDescent="0.2">
      <c r="B286" s="459" t="s">
        <v>1</v>
      </c>
      <c r="D286" s="191"/>
      <c r="E286" s="28"/>
      <c r="F286" s="164"/>
      <c r="G286" s="164"/>
      <c r="H286" s="164"/>
      <c r="I286" s="164"/>
      <c r="J286" s="164"/>
    </row>
    <row r="287" spans="1:10" ht="25.5" x14ac:dyDescent="0.2">
      <c r="B287" s="568"/>
      <c r="C287" s="342" t="s">
        <v>233</v>
      </c>
      <c r="D287" s="434" t="s">
        <v>231</v>
      </c>
      <c r="E287" s="342" t="s">
        <v>34</v>
      </c>
      <c r="F287" s="435" t="s">
        <v>232</v>
      </c>
      <c r="G287" s="342" t="s">
        <v>34</v>
      </c>
      <c r="H287" s="164"/>
      <c r="I287" s="164"/>
      <c r="J287" s="164"/>
    </row>
    <row r="288" spans="1:10" x14ac:dyDescent="0.2">
      <c r="B288" s="246">
        <v>2007</v>
      </c>
      <c r="C288" s="255">
        <v>15106</v>
      </c>
      <c r="D288" s="255">
        <v>8808</v>
      </c>
      <c r="E288" s="340">
        <v>0.58307957103137831</v>
      </c>
      <c r="F288" s="539">
        <v>6298</v>
      </c>
      <c r="G288" s="340">
        <v>0.41692042896862175</v>
      </c>
      <c r="H288" s="156"/>
      <c r="I288" s="156"/>
      <c r="J288" s="156"/>
    </row>
    <row r="289" spans="1:11" x14ac:dyDescent="0.2">
      <c r="B289" s="246">
        <v>2008</v>
      </c>
      <c r="C289" s="255">
        <v>13488</v>
      </c>
      <c r="D289" s="255">
        <v>9965.2535238581986</v>
      </c>
      <c r="E289" s="340">
        <v>0.73882365983527565</v>
      </c>
      <c r="F289" s="539">
        <v>3522.7464761418014</v>
      </c>
      <c r="G289" s="340">
        <v>0.2611763401647243</v>
      </c>
      <c r="H289" s="156"/>
      <c r="I289" s="156"/>
      <c r="J289" s="156"/>
    </row>
    <row r="290" spans="1:11" x14ac:dyDescent="0.2">
      <c r="B290" s="246">
        <v>2009</v>
      </c>
      <c r="C290" s="255">
        <v>13554.389047527926</v>
      </c>
      <c r="D290" s="255">
        <v>7959.5115846107683</v>
      </c>
      <c r="E290" s="340">
        <v>0.58722761732019479</v>
      </c>
      <c r="F290" s="539">
        <v>5594.8774629171576</v>
      </c>
      <c r="G290" s="340">
        <v>0.41277238267980521</v>
      </c>
      <c r="H290" s="156"/>
      <c r="I290" s="156"/>
      <c r="J290" s="156"/>
    </row>
    <row r="291" spans="1:11" x14ac:dyDescent="0.2">
      <c r="B291" s="246">
        <v>2010</v>
      </c>
      <c r="C291" s="255">
        <v>14034</v>
      </c>
      <c r="D291" s="255">
        <v>8243</v>
      </c>
      <c r="E291" s="340">
        <v>0.58735927034345159</v>
      </c>
      <c r="F291" s="539">
        <v>5791</v>
      </c>
      <c r="G291" s="340">
        <v>0.41264072965654836</v>
      </c>
      <c r="H291" s="156"/>
      <c r="I291" s="156"/>
      <c r="J291" s="156"/>
    </row>
    <row r="292" spans="1:11" x14ac:dyDescent="0.2">
      <c r="B292" s="246">
        <v>2011</v>
      </c>
      <c r="C292" s="255">
        <v>14055</v>
      </c>
      <c r="D292" s="255">
        <v>8125</v>
      </c>
      <c r="E292" s="340">
        <v>0.5780860903593027</v>
      </c>
      <c r="F292" s="539">
        <v>5930</v>
      </c>
      <c r="G292" s="340">
        <v>0.42191390964069725</v>
      </c>
      <c r="H292" s="156"/>
      <c r="I292" s="156"/>
      <c r="J292" s="156"/>
    </row>
    <row r="293" spans="1:11" x14ac:dyDescent="0.2">
      <c r="B293" s="193"/>
      <c r="C293" s="28"/>
      <c r="D293" s="28"/>
      <c r="E293" s="28"/>
      <c r="F293" s="156"/>
      <c r="G293" s="156"/>
      <c r="H293" s="156"/>
      <c r="I293" s="156"/>
      <c r="J293" s="156"/>
    </row>
    <row r="294" spans="1:11" x14ac:dyDescent="0.2">
      <c r="B294" s="193"/>
      <c r="C294" s="28"/>
      <c r="D294" s="28"/>
      <c r="E294" s="28"/>
      <c r="F294" s="156"/>
      <c r="G294" s="156"/>
      <c r="H294" s="156"/>
      <c r="I294" s="156"/>
      <c r="J294" s="156"/>
    </row>
    <row r="295" spans="1:11" ht="12.75" customHeight="1" x14ac:dyDescent="0.2">
      <c r="B295" s="193"/>
      <c r="C295" s="28"/>
      <c r="D295" s="28"/>
      <c r="E295" s="28"/>
      <c r="F295" s="186"/>
      <c r="G295" s="348"/>
      <c r="H295" s="164"/>
      <c r="I295" s="164"/>
      <c r="J295" s="164"/>
      <c r="K295" s="164"/>
    </row>
    <row r="296" spans="1:11" x14ac:dyDescent="0.2">
      <c r="B296" s="193"/>
      <c r="C296" s="28"/>
      <c r="D296" s="28"/>
      <c r="E296" s="28"/>
      <c r="F296" s="156"/>
      <c r="G296" s="156"/>
      <c r="H296" s="156"/>
      <c r="I296" s="156"/>
      <c r="J296" s="156"/>
    </row>
    <row r="297" spans="1:11" x14ac:dyDescent="0.2">
      <c r="B297" s="193"/>
      <c r="C297" s="28"/>
      <c r="D297" s="28"/>
      <c r="E297" s="28"/>
      <c r="F297" s="156"/>
      <c r="G297" s="156"/>
      <c r="H297" s="156"/>
      <c r="I297" s="156"/>
      <c r="J297" s="156"/>
    </row>
    <row r="298" spans="1:11" x14ac:dyDescent="0.2">
      <c r="B298" s="193"/>
      <c r="C298" s="28"/>
      <c r="D298" s="28"/>
      <c r="E298" s="28"/>
      <c r="F298" s="156"/>
      <c r="G298" s="156"/>
      <c r="H298" s="156"/>
      <c r="I298" s="156"/>
      <c r="J298" s="156"/>
    </row>
    <row r="299" spans="1:11" x14ac:dyDescent="0.2">
      <c r="B299" s="193"/>
      <c r="C299" s="28"/>
      <c r="D299" s="28"/>
      <c r="E299" s="28"/>
      <c r="F299" s="156"/>
      <c r="G299" s="156"/>
      <c r="H299" s="156"/>
      <c r="I299" s="156"/>
      <c r="J299" s="156"/>
    </row>
    <row r="300" spans="1:11" x14ac:dyDescent="0.2">
      <c r="B300" s="193"/>
      <c r="C300" s="28"/>
      <c r="D300" s="28"/>
      <c r="E300" s="28"/>
      <c r="F300" s="156"/>
      <c r="G300" s="156"/>
      <c r="H300" s="156"/>
      <c r="I300" s="156"/>
      <c r="J300" s="156"/>
    </row>
    <row r="301" spans="1:11" x14ac:dyDescent="0.2">
      <c r="B301" s="193"/>
      <c r="C301" s="28"/>
      <c r="D301" s="28"/>
      <c r="E301" s="28"/>
      <c r="F301" s="156"/>
      <c r="G301" s="156"/>
      <c r="H301" s="156"/>
      <c r="I301" s="156"/>
      <c r="J301" s="156"/>
    </row>
    <row r="302" spans="1:11" s="173" customFormat="1" x14ac:dyDescent="0.2">
      <c r="A302" s="157"/>
      <c r="B302" s="202"/>
      <c r="C302" s="34"/>
      <c r="D302" s="34"/>
      <c r="E302" s="34"/>
    </row>
    <row r="303" spans="1:11" x14ac:dyDescent="0.2">
      <c r="B303" s="199"/>
      <c r="C303" s="28"/>
      <c r="D303" s="28"/>
      <c r="E303" s="28"/>
      <c r="F303" s="156"/>
      <c r="G303" s="156"/>
      <c r="H303" s="156"/>
      <c r="I303" s="156"/>
      <c r="J303" s="156"/>
    </row>
    <row r="304" spans="1:11" ht="24.95" customHeight="1" x14ac:dyDescent="0.2">
      <c r="A304" s="173">
        <v>5</v>
      </c>
      <c r="B304" s="271" t="s">
        <v>214</v>
      </c>
      <c r="C304" s="288"/>
      <c r="D304" s="288"/>
      <c r="E304" s="288"/>
      <c r="F304" s="272"/>
      <c r="G304" s="272"/>
      <c r="H304" s="272"/>
      <c r="I304" s="285"/>
      <c r="J304" s="156"/>
    </row>
    <row r="305" spans="2:5" x14ac:dyDescent="0.2">
      <c r="B305" s="552"/>
      <c r="C305" s="157"/>
      <c r="D305" s="157"/>
      <c r="E305" s="157"/>
    </row>
    <row r="306" spans="2:5" x14ac:dyDescent="0.2">
      <c r="B306" s="547" t="s">
        <v>43</v>
      </c>
      <c r="C306" s="177"/>
      <c r="D306" s="164"/>
      <c r="E306" s="164"/>
    </row>
    <row r="307" spans="2:5" ht="25.5" customHeight="1" x14ac:dyDescent="0.2">
      <c r="B307" s="32"/>
      <c r="C307" s="254" t="s">
        <v>131</v>
      </c>
      <c r="D307" s="175"/>
      <c r="E307" s="175"/>
    </row>
    <row r="308" spans="2:5" x14ac:dyDescent="0.2">
      <c r="B308" s="246">
        <v>2007</v>
      </c>
      <c r="C308" s="259"/>
      <c r="D308" s="175"/>
      <c r="E308" s="175"/>
    </row>
    <row r="309" spans="2:5" x14ac:dyDescent="0.2">
      <c r="B309" s="246">
        <v>2008</v>
      </c>
      <c r="C309" s="259"/>
      <c r="D309" s="175"/>
      <c r="E309" s="175"/>
    </row>
    <row r="310" spans="2:5" x14ac:dyDescent="0.2">
      <c r="B310" s="246">
        <v>2009</v>
      </c>
      <c r="C310" s="259">
        <v>36</v>
      </c>
      <c r="D310" s="175"/>
      <c r="E310" s="175"/>
    </row>
    <row r="311" spans="2:5" x14ac:dyDescent="0.2">
      <c r="B311" s="246">
        <v>2010</v>
      </c>
      <c r="C311" s="343">
        <v>49</v>
      </c>
      <c r="D311" s="175"/>
      <c r="E311" s="175"/>
    </row>
    <row r="312" spans="2:5" x14ac:dyDescent="0.2">
      <c r="B312" s="246">
        <v>2011</v>
      </c>
      <c r="C312" s="259">
        <v>56</v>
      </c>
      <c r="D312" s="175"/>
      <c r="E312" s="175"/>
    </row>
    <row r="313" spans="2:5" x14ac:dyDescent="0.2">
      <c r="B313" s="193"/>
      <c r="C313" s="199"/>
      <c r="D313" s="175"/>
      <c r="E313" s="175"/>
    </row>
    <row r="314" spans="2:5" x14ac:dyDescent="0.2">
      <c r="B314" s="193"/>
      <c r="C314" s="199"/>
      <c r="D314" s="175"/>
      <c r="E314" s="175"/>
    </row>
    <row r="315" spans="2:5" x14ac:dyDescent="0.2">
      <c r="B315" s="193"/>
      <c r="C315" s="199"/>
      <c r="D315" s="175"/>
      <c r="E315" s="175"/>
    </row>
    <row r="316" spans="2:5" x14ac:dyDescent="0.2">
      <c r="B316" s="193"/>
      <c r="C316" s="199"/>
      <c r="D316" s="175"/>
      <c r="E316" s="175"/>
    </row>
    <row r="317" spans="2:5" x14ac:dyDescent="0.2">
      <c r="B317" s="193"/>
      <c r="C317" s="199"/>
      <c r="D317" s="175"/>
      <c r="E317" s="175"/>
    </row>
    <row r="318" spans="2:5" x14ac:dyDescent="0.2">
      <c r="B318" s="193"/>
      <c r="C318" s="199"/>
      <c r="D318" s="175"/>
      <c r="E318" s="175"/>
    </row>
    <row r="319" spans="2:5" x14ac:dyDescent="0.2">
      <c r="B319" s="193"/>
      <c r="C319" s="199"/>
      <c r="D319" s="175"/>
      <c r="E319" s="175"/>
    </row>
    <row r="320" spans="2:5" x14ac:dyDescent="0.2">
      <c r="B320" s="193"/>
      <c r="C320" s="199"/>
      <c r="D320" s="175"/>
      <c r="E320" s="175"/>
    </row>
    <row r="321" spans="1:10" s="173" customFormat="1" x14ac:dyDescent="0.2">
      <c r="A321" s="157"/>
      <c r="B321" s="202"/>
      <c r="C321" s="178"/>
      <c r="D321" s="178"/>
      <c r="E321" s="178"/>
    </row>
    <row r="323" spans="1:10" ht="24.95" customHeight="1" x14ac:dyDescent="0.2">
      <c r="A323" s="173">
        <v>5</v>
      </c>
      <c r="B323" s="271" t="s">
        <v>166</v>
      </c>
      <c r="C323" s="274"/>
      <c r="D323" s="274"/>
      <c r="E323" s="274"/>
      <c r="F323" s="272"/>
      <c r="G323" s="272"/>
      <c r="H323" s="272"/>
      <c r="I323" s="285"/>
      <c r="J323" s="156"/>
    </row>
    <row r="324" spans="1:10" x14ac:dyDescent="0.2">
      <c r="B324" s="552"/>
      <c r="C324" s="31"/>
      <c r="D324" s="31"/>
      <c r="E324" s="31"/>
      <c r="F324" s="156"/>
      <c r="G324" s="156"/>
      <c r="H324" s="156"/>
      <c r="I324" s="156"/>
      <c r="J324" s="156"/>
    </row>
    <row r="325" spans="1:10" x14ac:dyDescent="0.2">
      <c r="B325" s="32"/>
      <c r="C325" s="31"/>
      <c r="D325" s="31"/>
      <c r="E325" s="31"/>
      <c r="F325" s="156"/>
      <c r="G325" s="156"/>
      <c r="H325" s="156"/>
      <c r="I325" s="156"/>
      <c r="J325" s="156"/>
    </row>
    <row r="326" spans="1:10" x14ac:dyDescent="0.2">
      <c r="B326" s="547" t="s">
        <v>2</v>
      </c>
      <c r="C326" s="156"/>
      <c r="D326" s="156"/>
      <c r="E326" s="156"/>
      <c r="F326" s="156"/>
      <c r="G326" s="156"/>
      <c r="H326" s="156"/>
      <c r="I326" s="156"/>
      <c r="J326" s="156"/>
    </row>
    <row r="327" spans="1:10" ht="25.5" x14ac:dyDescent="0.2">
      <c r="B327" s="32"/>
      <c r="C327" s="259" t="s">
        <v>130</v>
      </c>
      <c r="D327" s="175"/>
      <c r="E327" s="177"/>
      <c r="F327" s="177"/>
      <c r="G327" s="156"/>
      <c r="H327" s="156"/>
      <c r="I327" s="156"/>
      <c r="J327" s="156"/>
    </row>
    <row r="328" spans="1:10" x14ac:dyDescent="0.2">
      <c r="B328" s="246">
        <v>2007</v>
      </c>
      <c r="C328" s="259">
        <v>32</v>
      </c>
      <c r="D328" s="175"/>
      <c r="E328" s="177"/>
      <c r="F328" s="156"/>
      <c r="G328" s="156"/>
      <c r="H328" s="156"/>
      <c r="I328" s="156"/>
      <c r="J328" s="156"/>
    </row>
    <row r="329" spans="1:10" x14ac:dyDescent="0.2">
      <c r="B329" s="246">
        <v>2008</v>
      </c>
      <c r="C329" s="259">
        <v>31</v>
      </c>
      <c r="D329" s="175"/>
      <c r="E329" s="177"/>
      <c r="F329" s="156"/>
      <c r="G329" s="156"/>
      <c r="H329" s="156"/>
      <c r="I329" s="156"/>
      <c r="J329" s="156"/>
    </row>
    <row r="330" spans="1:10" x14ac:dyDescent="0.2">
      <c r="B330" s="246">
        <v>2009</v>
      </c>
      <c r="C330" s="260">
        <v>16</v>
      </c>
      <c r="D330" s="175"/>
      <c r="E330" s="177"/>
      <c r="F330" s="156"/>
      <c r="G330" s="156"/>
      <c r="H330" s="156"/>
      <c r="I330" s="156"/>
      <c r="J330" s="156"/>
    </row>
    <row r="331" spans="1:10" x14ac:dyDescent="0.2">
      <c r="B331" s="246">
        <v>2010</v>
      </c>
      <c r="C331" s="344">
        <v>24</v>
      </c>
      <c r="D331" s="175"/>
      <c r="E331" s="177"/>
      <c r="F331" s="156"/>
      <c r="G331" s="156"/>
      <c r="H331" s="156"/>
      <c r="I331" s="156"/>
      <c r="J331" s="156"/>
    </row>
    <row r="332" spans="1:10" x14ac:dyDescent="0.2">
      <c r="B332" s="246">
        <v>2011</v>
      </c>
      <c r="C332" s="260">
        <v>17</v>
      </c>
      <c r="D332" s="175"/>
      <c r="E332" s="177"/>
      <c r="F332" s="156"/>
      <c r="G332" s="156"/>
      <c r="H332" s="156"/>
      <c r="I332" s="156"/>
      <c r="J332" s="156"/>
    </row>
    <row r="333" spans="1:10" x14ac:dyDescent="0.2">
      <c r="B333" s="193"/>
      <c r="C333" s="175"/>
      <c r="D333" s="175"/>
      <c r="E333" s="177"/>
      <c r="F333" s="156"/>
      <c r="G333" s="156"/>
      <c r="H333" s="156"/>
      <c r="I333" s="156"/>
      <c r="J333" s="156"/>
    </row>
    <row r="334" spans="1:10" x14ac:dyDescent="0.2">
      <c r="B334" s="193"/>
      <c r="C334" s="175"/>
      <c r="D334" s="175"/>
      <c r="E334" s="177"/>
      <c r="F334" s="156"/>
      <c r="G334" s="156"/>
      <c r="H334" s="156"/>
      <c r="I334" s="156"/>
      <c r="J334" s="156"/>
    </row>
    <row r="335" spans="1:10" x14ac:dyDescent="0.2">
      <c r="B335" s="193"/>
      <c r="C335" s="175"/>
      <c r="D335" s="175"/>
      <c r="E335" s="177"/>
      <c r="F335" s="156"/>
      <c r="G335" s="156"/>
      <c r="H335" s="156"/>
      <c r="I335" s="156"/>
      <c r="J335" s="156"/>
    </row>
    <row r="336" spans="1:10" x14ac:dyDescent="0.2">
      <c r="B336" s="193"/>
      <c r="C336" s="175"/>
      <c r="D336" s="175"/>
      <c r="E336" s="177"/>
      <c r="F336" s="156"/>
      <c r="G336" s="156"/>
      <c r="H336" s="156"/>
      <c r="I336" s="156"/>
      <c r="J336" s="156"/>
    </row>
    <row r="337" spans="1:14" s="156" customFormat="1" x14ac:dyDescent="0.2">
      <c r="A337" s="157"/>
      <c r="B337" s="193"/>
      <c r="C337" s="175"/>
      <c r="D337" s="175"/>
      <c r="E337" s="177"/>
    </row>
    <row r="338" spans="1:14" s="173" customFormat="1" x14ac:dyDescent="0.2">
      <c r="A338" s="157"/>
      <c r="B338" s="202"/>
      <c r="C338" s="182"/>
      <c r="D338" s="182"/>
      <c r="E338" s="178"/>
    </row>
    <row r="339" spans="1:14" x14ac:dyDescent="0.2">
      <c r="A339" s="156"/>
      <c r="B339" s="199"/>
      <c r="C339" s="175"/>
      <c r="D339" s="175"/>
      <c r="E339" s="177"/>
    </row>
    <row r="340" spans="1:14" ht="24.95" customHeight="1" x14ac:dyDescent="0.2">
      <c r="A340" s="173">
        <v>5</v>
      </c>
      <c r="B340" s="227" t="s">
        <v>244</v>
      </c>
      <c r="C340" s="227"/>
      <c r="D340" s="253"/>
      <c r="E340" s="289"/>
      <c r="F340" s="156"/>
      <c r="G340" s="156"/>
      <c r="H340" s="156"/>
      <c r="I340" s="156"/>
      <c r="J340" s="156"/>
    </row>
    <row r="341" spans="1:14" ht="24.95" customHeight="1" x14ac:dyDescent="0.2">
      <c r="A341" s="157">
        <v>5</v>
      </c>
      <c r="B341" s="227" t="s">
        <v>245</v>
      </c>
      <c r="C341" s="227"/>
      <c r="D341" s="253"/>
      <c r="E341" s="289"/>
      <c r="F341" s="156"/>
      <c r="G341" s="156"/>
      <c r="H341" s="156"/>
      <c r="I341" s="156"/>
      <c r="J341" s="156"/>
    </row>
    <row r="342" spans="1:14" x14ac:dyDescent="0.2">
      <c r="B342" s="572"/>
      <c r="C342" s="175"/>
      <c r="D342" s="175"/>
      <c r="E342" s="177"/>
      <c r="F342" s="156"/>
      <c r="G342" s="156"/>
      <c r="H342" s="156"/>
      <c r="I342" s="156"/>
      <c r="J342" s="156"/>
    </row>
    <row r="343" spans="1:14" s="186" customFormat="1" x14ac:dyDescent="0.2">
      <c r="A343" s="157"/>
      <c r="B343" s="193"/>
      <c r="C343" s="175"/>
      <c r="D343" s="175"/>
      <c r="E343" s="177"/>
      <c r="F343" s="164"/>
      <c r="G343" s="164"/>
      <c r="H343" s="164"/>
      <c r="I343" s="164"/>
      <c r="J343" s="164"/>
      <c r="K343" s="164"/>
      <c r="L343" s="164"/>
      <c r="M343" s="164"/>
      <c r="N343" s="164"/>
    </row>
    <row r="344" spans="1:14" s="186" customFormat="1" ht="25.5" x14ac:dyDescent="0.2">
      <c r="A344" s="157"/>
      <c r="B344" s="547" t="s">
        <v>132</v>
      </c>
      <c r="C344" s="291" t="s">
        <v>60</v>
      </c>
      <c r="D344" s="291" t="s">
        <v>61</v>
      </c>
      <c r="E344" s="175"/>
      <c r="F344" s="175"/>
      <c r="G344" s="164"/>
      <c r="H344" s="164"/>
      <c r="I344" s="164"/>
      <c r="J344" s="164"/>
      <c r="K344" s="164"/>
      <c r="L344" s="164"/>
      <c r="M344" s="164"/>
      <c r="N344" s="164"/>
    </row>
    <row r="345" spans="1:14" s="186" customFormat="1" x14ac:dyDescent="0.2">
      <c r="B345" s="246">
        <v>2007</v>
      </c>
      <c r="C345" s="534" t="s">
        <v>328</v>
      </c>
      <c r="D345" s="259">
        <v>383</v>
      </c>
      <c r="E345" s="175"/>
      <c r="F345" s="164"/>
      <c r="G345" s="164"/>
      <c r="H345" s="164"/>
      <c r="I345" s="164"/>
      <c r="J345" s="164"/>
      <c r="K345" s="164"/>
      <c r="L345" s="164"/>
      <c r="M345" s="164"/>
      <c r="N345" s="164"/>
    </row>
    <row r="346" spans="1:14" s="186" customFormat="1" x14ac:dyDescent="0.2">
      <c r="B346" s="246">
        <v>2008</v>
      </c>
      <c r="C346" s="259">
        <v>7</v>
      </c>
      <c r="D346" s="259">
        <v>470</v>
      </c>
      <c r="E346" s="175"/>
      <c r="F346" s="175"/>
      <c r="G346" s="290"/>
      <c r="H346" s="164"/>
      <c r="I346" s="164"/>
      <c r="J346" s="164"/>
      <c r="K346" s="164"/>
      <c r="L346" s="164"/>
      <c r="M346" s="164"/>
      <c r="N346" s="164"/>
    </row>
    <row r="347" spans="1:14" s="186" customFormat="1" x14ac:dyDescent="0.2">
      <c r="B347" s="246">
        <v>2009</v>
      </c>
      <c r="C347" s="259">
        <v>7</v>
      </c>
      <c r="D347" s="259">
        <v>494</v>
      </c>
      <c r="E347" s="175"/>
      <c r="F347" s="164"/>
      <c r="G347" s="164"/>
      <c r="H347" s="164"/>
      <c r="I347" s="164"/>
      <c r="J347" s="164"/>
      <c r="K347" s="164"/>
      <c r="L347" s="164"/>
      <c r="M347" s="164"/>
      <c r="N347" s="164"/>
    </row>
    <row r="348" spans="1:14" s="186" customFormat="1" x14ac:dyDescent="0.2">
      <c r="B348" s="246">
        <v>2010</v>
      </c>
      <c r="C348" s="343" t="s">
        <v>328</v>
      </c>
      <c r="D348" s="343">
        <v>511</v>
      </c>
      <c r="E348" s="175"/>
      <c r="F348" s="164"/>
      <c r="G348" s="164"/>
      <c r="H348" s="164"/>
      <c r="I348" s="164"/>
      <c r="J348" s="164"/>
      <c r="K348" s="164"/>
      <c r="L348" s="164"/>
      <c r="M348" s="164"/>
      <c r="N348" s="164"/>
    </row>
    <row r="349" spans="1:14" s="186" customFormat="1" x14ac:dyDescent="0.2">
      <c r="B349" s="246">
        <v>2011</v>
      </c>
      <c r="C349" s="587" t="s">
        <v>328</v>
      </c>
      <c r="D349" s="259">
        <v>533</v>
      </c>
      <c r="E349" s="175"/>
      <c r="F349" s="164"/>
      <c r="G349" s="164"/>
      <c r="H349" s="164"/>
      <c r="I349" s="164"/>
      <c r="J349" s="164"/>
      <c r="K349" s="164"/>
      <c r="L349" s="164"/>
      <c r="M349" s="164"/>
      <c r="N349" s="164"/>
    </row>
    <row r="350" spans="1:14" s="164" customFormat="1" x14ac:dyDescent="0.2">
      <c r="A350" s="186"/>
      <c r="B350" s="187"/>
      <c r="C350" s="175"/>
      <c r="D350" s="175"/>
      <c r="E350" s="175"/>
    </row>
    <row r="351" spans="1:14" s="164" customFormat="1" x14ac:dyDescent="0.2">
      <c r="A351" s="186"/>
      <c r="B351" s="187"/>
      <c r="C351" s="175"/>
      <c r="D351" s="175"/>
      <c r="E351" s="175"/>
    </row>
    <row r="352" spans="1:14" s="186" customFormat="1" x14ac:dyDescent="0.2">
      <c r="A352" s="164"/>
      <c r="B352" s="187"/>
      <c r="C352" s="175"/>
      <c r="D352" s="175"/>
      <c r="E352" s="175"/>
      <c r="F352" s="164"/>
      <c r="G352" s="164"/>
      <c r="H352" s="164"/>
      <c r="I352" s="164"/>
      <c r="J352" s="164"/>
      <c r="K352" s="164"/>
      <c r="L352" s="164"/>
      <c r="M352" s="164"/>
      <c r="N352" s="164"/>
    </row>
    <row r="353" spans="1:14" s="172" customFormat="1" x14ac:dyDescent="0.2">
      <c r="A353" s="164"/>
      <c r="B353" s="188"/>
      <c r="C353" s="182"/>
      <c r="D353" s="182"/>
      <c r="E353" s="182"/>
    </row>
    <row r="354" spans="1:14" s="186" customFormat="1" ht="24.95" customHeight="1" x14ac:dyDescent="0.2">
      <c r="B354" s="548"/>
      <c r="C354" s="175"/>
      <c r="D354" s="175"/>
      <c r="E354" s="175"/>
      <c r="F354" s="164"/>
      <c r="G354" s="164"/>
      <c r="H354" s="164"/>
      <c r="I354" s="164"/>
      <c r="J354" s="164"/>
      <c r="K354" s="164"/>
      <c r="L354" s="164"/>
      <c r="M354" s="164"/>
      <c r="N354" s="164"/>
    </row>
    <row r="355" spans="1:14" s="186" customFormat="1" ht="24.95" customHeight="1" x14ac:dyDescent="0.2">
      <c r="A355" s="186">
        <v>1</v>
      </c>
      <c r="B355" s="271" t="s">
        <v>133</v>
      </c>
      <c r="C355" s="292"/>
      <c r="D355" s="292"/>
      <c r="E355" s="292"/>
      <c r="F355" s="272"/>
      <c r="G355" s="272"/>
      <c r="H355" s="272"/>
      <c r="I355" s="272"/>
      <c r="J355" s="285"/>
      <c r="K355" s="221" t="s">
        <v>334</v>
      </c>
      <c r="L355" s="293"/>
      <c r="M355" s="293"/>
      <c r="N355" s="164"/>
    </row>
    <row r="356" spans="1:14" s="186" customFormat="1" ht="24.95" customHeight="1" x14ac:dyDescent="0.2">
      <c r="B356" s="299"/>
      <c r="C356" s="175"/>
      <c r="D356" s="175"/>
      <c r="E356" s="175"/>
      <c r="F356" s="164"/>
      <c r="G356" s="164"/>
      <c r="H356" s="164"/>
      <c r="I356" s="164"/>
      <c r="J356" s="164"/>
      <c r="K356" s="164"/>
      <c r="L356" s="164"/>
      <c r="M356" s="164"/>
      <c r="N356" s="164"/>
    </row>
    <row r="357" spans="1:14" s="186" customFormat="1" ht="24.95" customHeight="1" x14ac:dyDescent="0.2">
      <c r="A357" s="521">
        <v>1</v>
      </c>
      <c r="B357" s="271" t="s">
        <v>134</v>
      </c>
      <c r="C357" s="292"/>
      <c r="D357" s="292"/>
      <c r="E357" s="292"/>
      <c r="F357" s="272"/>
      <c r="G357" s="272"/>
      <c r="H357" s="272"/>
      <c r="I357" s="272"/>
      <c r="J357" s="285"/>
      <c r="K357" s="221" t="s">
        <v>335</v>
      </c>
      <c r="L357" s="164"/>
      <c r="M357" s="164"/>
      <c r="N357" s="164"/>
    </row>
    <row r="358" spans="1:14" s="186" customFormat="1" ht="24.95" customHeight="1" x14ac:dyDescent="0.2">
      <c r="B358" s="299"/>
      <c r="C358" s="175"/>
      <c r="D358" s="175"/>
      <c r="E358" s="175"/>
      <c r="F358" s="164"/>
      <c r="G358" s="164"/>
      <c r="H358" s="164"/>
      <c r="I358" s="164"/>
      <c r="J358" s="164"/>
      <c r="K358" s="164"/>
      <c r="L358" s="164"/>
      <c r="M358" s="164"/>
      <c r="N358" s="164"/>
    </row>
    <row r="359" spans="1:14" s="186" customFormat="1" ht="24.95" customHeight="1" x14ac:dyDescent="0.2">
      <c r="A359" s="521">
        <v>1</v>
      </c>
      <c r="B359" s="271" t="s">
        <v>135</v>
      </c>
      <c r="C359" s="292"/>
      <c r="D359" s="292"/>
      <c r="E359" s="292"/>
      <c r="F359" s="272"/>
      <c r="G359" s="272"/>
      <c r="H359" s="272"/>
      <c r="I359" s="272"/>
      <c r="J359" s="285"/>
      <c r="K359" s="221" t="s">
        <v>336</v>
      </c>
      <c r="L359" s="164"/>
      <c r="M359" s="164"/>
      <c r="N359" s="164"/>
    </row>
    <row r="360" spans="1:14" s="186" customFormat="1" ht="24.95" customHeight="1" x14ac:dyDescent="0.2">
      <c r="B360" s="299"/>
      <c r="C360" s="175"/>
      <c r="D360" s="175"/>
      <c r="E360" s="175"/>
      <c r="F360" s="164"/>
      <c r="G360" s="164"/>
      <c r="H360" s="164"/>
      <c r="I360" s="164"/>
      <c r="J360" s="164"/>
      <c r="K360" s="164"/>
      <c r="L360" s="164"/>
      <c r="M360" s="164"/>
      <c r="N360" s="164"/>
    </row>
    <row r="361" spans="1:14" s="186" customFormat="1" ht="24.95" customHeight="1" x14ac:dyDescent="0.2">
      <c r="A361" s="521">
        <v>1</v>
      </c>
      <c r="B361" s="271" t="s">
        <v>136</v>
      </c>
      <c r="C361" s="292"/>
      <c r="D361" s="292"/>
      <c r="E361" s="292"/>
      <c r="F361" s="272"/>
      <c r="G361" s="272"/>
      <c r="H361" s="272"/>
      <c r="I361" s="272"/>
      <c r="J361" s="285"/>
      <c r="K361" s="221" t="s">
        <v>337</v>
      </c>
      <c r="L361" s="164"/>
      <c r="M361" s="164"/>
      <c r="N361" s="164"/>
    </row>
    <row r="362" spans="1:14" s="186" customFormat="1" ht="24.95" customHeight="1" x14ac:dyDescent="0.2">
      <c r="B362" s="299"/>
      <c r="C362" s="175"/>
      <c r="D362" s="175"/>
      <c r="E362" s="175"/>
      <c r="F362" s="164"/>
      <c r="G362" s="164"/>
      <c r="H362" s="164"/>
      <c r="I362" s="164"/>
      <c r="J362" s="164"/>
      <c r="K362" s="164"/>
      <c r="L362" s="164"/>
      <c r="M362" s="164"/>
      <c r="N362" s="164"/>
    </row>
    <row r="363" spans="1:14" s="164" customFormat="1" ht="24.95" customHeight="1" x14ac:dyDescent="0.2">
      <c r="A363" s="164">
        <v>1</v>
      </c>
      <c r="B363" s="227" t="s">
        <v>311</v>
      </c>
      <c r="C363" s="295"/>
      <c r="D363" s="295"/>
      <c r="E363" s="295"/>
      <c r="F363" s="298"/>
      <c r="G363" s="295"/>
      <c r="H363" s="298"/>
      <c r="I363" s="295"/>
      <c r="J363" s="296"/>
      <c r="K363" s="221" t="s">
        <v>338</v>
      </c>
      <c r="L363" s="204"/>
    </row>
    <row r="364" spans="1:14" s="186" customFormat="1" ht="24.95" customHeight="1" x14ac:dyDescent="0.2">
      <c r="A364" s="164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164"/>
      <c r="N364" s="164"/>
    </row>
    <row r="365" spans="1:14" s="164" customFormat="1" ht="24.95" customHeight="1" x14ac:dyDescent="0.2">
      <c r="A365" s="164">
        <v>1</v>
      </c>
      <c r="B365" s="227" t="s">
        <v>137</v>
      </c>
      <c r="C365" s="299"/>
      <c r="D365" s="295"/>
      <c r="E365" s="295"/>
      <c r="F365" s="295"/>
      <c r="G365" s="295"/>
      <c r="H365" s="295"/>
      <c r="I365" s="295"/>
      <c r="J365" s="229"/>
      <c r="K365" s="221" t="s">
        <v>339</v>
      </c>
    </row>
    <row r="366" spans="1:14" s="164" customFormat="1" ht="24.95" customHeight="1" x14ac:dyDescent="0.2">
      <c r="B366" s="199"/>
      <c r="C366" s="204"/>
      <c r="D366" s="204"/>
      <c r="E366" s="204"/>
      <c r="F366" s="204"/>
      <c r="G366" s="204"/>
      <c r="H366" s="204"/>
      <c r="I366" s="204"/>
      <c r="J366" s="204"/>
      <c r="K366" s="204"/>
    </row>
    <row r="367" spans="1:14" s="164" customFormat="1" ht="24.95" customHeight="1" x14ac:dyDescent="0.2">
      <c r="A367" s="164">
        <v>1</v>
      </c>
      <c r="B367" s="227" t="s">
        <v>292</v>
      </c>
      <c r="C367" s="300"/>
      <c r="D367" s="295"/>
      <c r="E367" s="295"/>
      <c r="F367" s="295"/>
      <c r="G367" s="295"/>
      <c r="H367" s="295"/>
      <c r="I367" s="295"/>
      <c r="J367" s="296"/>
      <c r="K367" s="221" t="s">
        <v>340</v>
      </c>
    </row>
    <row r="368" spans="1:14" s="164" customFormat="1" ht="24.95" customHeight="1" x14ac:dyDescent="0.2">
      <c r="B368" s="199"/>
      <c r="C368" s="204"/>
      <c r="D368" s="204"/>
      <c r="E368" s="204"/>
      <c r="F368" s="204"/>
      <c r="G368" s="204"/>
      <c r="H368" s="204"/>
      <c r="I368" s="204"/>
      <c r="J368" s="204"/>
      <c r="K368" s="204"/>
    </row>
    <row r="369" spans="1:11" s="164" customFormat="1" ht="24.95" customHeight="1" x14ac:dyDescent="0.2">
      <c r="A369" s="164">
        <v>1</v>
      </c>
      <c r="B369" s="227" t="s">
        <v>312</v>
      </c>
      <c r="C369" s="299"/>
      <c r="D369" s="297"/>
      <c r="E369" s="297"/>
      <c r="F369" s="167"/>
      <c r="G369" s="298"/>
      <c r="H369" s="298"/>
      <c r="I369" s="298"/>
      <c r="J369" s="229"/>
      <c r="K369" s="221" t="s">
        <v>341</v>
      </c>
    </row>
    <row r="370" spans="1:11" s="164" customFormat="1" ht="24.95" customHeight="1" x14ac:dyDescent="0.2">
      <c r="B370" s="199"/>
      <c r="C370" s="189"/>
      <c r="D370" s="189"/>
      <c r="E370" s="189"/>
      <c r="F370" s="156"/>
    </row>
    <row r="371" spans="1:11" s="164" customFormat="1" ht="24.95" customHeight="1" x14ac:dyDescent="0.2">
      <c r="A371" s="164">
        <v>1</v>
      </c>
      <c r="B371" s="227" t="s">
        <v>139</v>
      </c>
      <c r="C371" s="299"/>
      <c r="D371" s="297"/>
      <c r="E371" s="297"/>
      <c r="F371" s="167"/>
      <c r="G371" s="167"/>
      <c r="H371" s="298"/>
      <c r="I371" s="298"/>
      <c r="J371" s="229"/>
      <c r="K371" s="221" t="s">
        <v>342</v>
      </c>
    </row>
    <row r="372" spans="1:11" s="164" customFormat="1" ht="24.95" customHeight="1" x14ac:dyDescent="0.2">
      <c r="B372" s="199"/>
      <c r="C372" s="189"/>
      <c r="D372" s="189"/>
      <c r="E372" s="189"/>
      <c r="F372" s="156"/>
      <c r="G372" s="156"/>
    </row>
    <row r="373" spans="1:11" s="164" customFormat="1" ht="24.95" customHeight="1" x14ac:dyDescent="0.2">
      <c r="A373" s="164">
        <v>1</v>
      </c>
      <c r="B373" s="227" t="s">
        <v>152</v>
      </c>
      <c r="C373" s="299"/>
      <c r="D373" s="294"/>
      <c r="E373" s="294"/>
      <c r="F373" s="298"/>
      <c r="G373" s="298"/>
      <c r="H373" s="298"/>
      <c r="I373" s="298"/>
      <c r="J373" s="229"/>
      <c r="K373" s="221" t="s">
        <v>343</v>
      </c>
    </row>
    <row r="374" spans="1:11" s="172" customFormat="1" ht="24.95" customHeight="1" x14ac:dyDescent="0.2">
      <c r="A374" s="164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</row>
    <row r="375" spans="1:11" s="164" customFormat="1" ht="24.95" customHeight="1" x14ac:dyDescent="0.2">
      <c r="A375" s="164">
        <v>5</v>
      </c>
      <c r="B375" s="271" t="s">
        <v>234</v>
      </c>
      <c r="C375" s="305"/>
      <c r="D375" s="305"/>
      <c r="E375" s="305"/>
      <c r="F375" s="305"/>
      <c r="G375" s="306"/>
      <c r="I375" s="208"/>
      <c r="J375" s="204"/>
      <c r="K375" s="204"/>
    </row>
    <row r="376" spans="1:11" s="164" customFormat="1" ht="15.75" customHeight="1" x14ac:dyDescent="0.2">
      <c r="B376" s="554"/>
      <c r="C376" s="204"/>
      <c r="D376" s="204"/>
      <c r="E376" s="204"/>
      <c r="F376" s="204"/>
      <c r="G376" s="204"/>
      <c r="H376" s="221"/>
      <c r="I376" s="208"/>
      <c r="J376" s="204"/>
      <c r="K376" s="204"/>
    </row>
    <row r="377" spans="1:11" s="164" customFormat="1" ht="15.75" customHeight="1" x14ac:dyDescent="0.2">
      <c r="B377" s="573"/>
      <c r="C377" s="349"/>
      <c r="D377" s="349"/>
      <c r="E377" s="349"/>
      <c r="F377" s="349"/>
      <c r="H377" s="221"/>
      <c r="I377" s="208"/>
      <c r="J377" s="204"/>
      <c r="K377" s="204"/>
    </row>
    <row r="378" spans="1:11" s="164" customFormat="1" ht="15.75" customHeight="1" x14ac:dyDescent="0.2">
      <c r="B378" s="573"/>
      <c r="C378" s="349"/>
      <c r="D378" s="349"/>
      <c r="E378" s="349"/>
      <c r="F378" s="349"/>
      <c r="G378" s="204"/>
      <c r="H378" s="221"/>
      <c r="I378" s="208"/>
      <c r="J378" s="204"/>
      <c r="K378" s="204"/>
    </row>
    <row r="379" spans="1:11" s="164" customFormat="1" ht="15.75" customHeight="1" x14ac:dyDescent="0.2">
      <c r="B379" s="574"/>
      <c r="C379" s="350"/>
      <c r="D379" s="350"/>
      <c r="E379" s="350"/>
      <c r="F379" s="350"/>
      <c r="G379" s="204"/>
      <c r="H379" s="221"/>
      <c r="I379" s="208"/>
      <c r="J379" s="204"/>
      <c r="K379" s="204"/>
    </row>
    <row r="380" spans="1:11" s="164" customFormat="1" ht="15.75" customHeight="1" x14ac:dyDescent="0.2">
      <c r="B380" s="575"/>
      <c r="C380" s="191"/>
      <c r="D380" s="191"/>
      <c r="E380" s="191"/>
      <c r="F380" s="191"/>
      <c r="G380" s="27"/>
      <c r="H380" s="261"/>
      <c r="I380" s="208"/>
      <c r="J380" s="27"/>
      <c r="K380" s="27"/>
    </row>
    <row r="381" spans="1:11" s="164" customFormat="1" ht="15.75" customHeight="1" x14ac:dyDescent="0.2">
      <c r="B381" s="411" t="s">
        <v>235</v>
      </c>
      <c r="C381" s="191"/>
      <c r="D381" s="191"/>
      <c r="E381" s="191"/>
      <c r="F381" s="191"/>
      <c r="G381" s="27"/>
      <c r="H381" s="261"/>
      <c r="I381" s="208"/>
      <c r="J381" s="27"/>
      <c r="K381" s="27"/>
    </row>
    <row r="382" spans="1:11" s="164" customFormat="1" ht="46.5" customHeight="1" x14ac:dyDescent="0.2">
      <c r="B382" s="575"/>
      <c r="C382" s="460" t="s">
        <v>307</v>
      </c>
      <c r="D382" s="461" t="s">
        <v>236</v>
      </c>
      <c r="E382" s="191"/>
      <c r="F382" s="191"/>
      <c r="G382" s="27"/>
      <c r="H382" s="261"/>
      <c r="I382" s="208"/>
      <c r="J382" s="27"/>
      <c r="K382" s="27"/>
    </row>
    <row r="383" spans="1:11" s="164" customFormat="1" ht="15.75" customHeight="1" x14ac:dyDescent="0.2">
      <c r="B383" s="246">
        <v>2007</v>
      </c>
      <c r="C383" s="537">
        <v>41122</v>
      </c>
      <c r="D383" s="255">
        <v>403383</v>
      </c>
      <c r="E383" s="191"/>
      <c r="F383" s="191"/>
      <c r="G383" s="27"/>
      <c r="H383" s="261"/>
      <c r="I383" s="208"/>
      <c r="J383" s="27"/>
      <c r="K383" s="27"/>
    </row>
    <row r="384" spans="1:11" s="164" customFormat="1" ht="15.75" customHeight="1" x14ac:dyDescent="0.2">
      <c r="B384" s="246">
        <v>2008</v>
      </c>
      <c r="C384" s="537">
        <v>43394</v>
      </c>
      <c r="D384" s="255">
        <v>382262</v>
      </c>
      <c r="E384" s="191"/>
      <c r="F384" s="191"/>
      <c r="G384" s="27"/>
      <c r="H384" s="261"/>
      <c r="I384" s="208"/>
      <c r="J384" s="27"/>
      <c r="K384" s="27"/>
    </row>
    <row r="385" spans="1:15" s="164" customFormat="1" ht="15.75" customHeight="1" x14ac:dyDescent="0.2">
      <c r="B385" s="246">
        <v>2009</v>
      </c>
      <c r="C385" s="537">
        <v>43077</v>
      </c>
      <c r="D385" s="255">
        <v>385073</v>
      </c>
      <c r="E385" s="191"/>
      <c r="F385" s="191"/>
      <c r="G385" s="27"/>
      <c r="H385" s="261"/>
      <c r="I385" s="208"/>
      <c r="J385" s="27"/>
      <c r="K385" s="27"/>
    </row>
    <row r="386" spans="1:15" s="164" customFormat="1" ht="15.75" customHeight="1" x14ac:dyDescent="0.2">
      <c r="B386" s="246">
        <v>2010</v>
      </c>
      <c r="C386" s="537">
        <v>45429</v>
      </c>
      <c r="D386" s="255">
        <v>365136</v>
      </c>
      <c r="E386" s="191"/>
      <c r="F386" s="191"/>
      <c r="G386" s="27"/>
      <c r="H386" s="261"/>
      <c r="I386" s="208"/>
      <c r="J386" s="27"/>
      <c r="K386" s="27"/>
    </row>
    <row r="387" spans="1:15" s="164" customFormat="1" ht="15.75" customHeight="1" x14ac:dyDescent="0.2">
      <c r="B387" s="246">
        <v>2011</v>
      </c>
      <c r="C387" s="184">
        <v>45341.555417063013</v>
      </c>
      <c r="D387" s="255">
        <v>365844</v>
      </c>
      <c r="E387" s="191"/>
      <c r="F387" s="191"/>
      <c r="G387" s="27"/>
      <c r="H387" s="261"/>
      <c r="I387" s="208"/>
      <c r="J387" s="27"/>
      <c r="K387" s="27"/>
    </row>
    <row r="388" spans="1:15" s="164" customFormat="1" ht="15.75" customHeight="1" x14ac:dyDescent="0.2">
      <c r="B388" s="575"/>
      <c r="C388" s="191"/>
      <c r="D388" s="191"/>
      <c r="E388" s="191"/>
      <c r="F388" s="191"/>
      <c r="G388" s="27"/>
      <c r="H388" s="261"/>
      <c r="I388" s="208"/>
      <c r="J388" s="27"/>
      <c r="K388" s="27"/>
    </row>
    <row r="389" spans="1:15" s="164" customFormat="1" ht="15.75" customHeight="1" x14ac:dyDescent="0.2">
      <c r="B389" s="575"/>
      <c r="C389" s="191"/>
      <c r="D389" s="191"/>
      <c r="E389" s="191"/>
      <c r="F389" s="191"/>
      <c r="G389" s="27"/>
      <c r="H389" s="261"/>
      <c r="I389" s="208"/>
      <c r="J389" s="27"/>
      <c r="K389" s="27"/>
    </row>
    <row r="390" spans="1:15" s="164" customFormat="1" ht="15.75" customHeight="1" x14ac:dyDescent="0.2">
      <c r="B390" s="575"/>
      <c r="C390" s="191"/>
      <c r="D390" s="191"/>
      <c r="E390" s="191"/>
      <c r="F390" s="191"/>
      <c r="G390" s="27"/>
      <c r="H390" s="261"/>
      <c r="I390" s="208"/>
      <c r="J390" s="27"/>
      <c r="K390" s="27"/>
    </row>
    <row r="391" spans="1:15" s="164" customFormat="1" ht="15.75" customHeight="1" x14ac:dyDescent="0.2">
      <c r="B391" s="575"/>
      <c r="C391" s="191"/>
      <c r="D391" s="191"/>
      <c r="E391" s="191"/>
      <c r="F391" s="191"/>
      <c r="G391" s="27"/>
      <c r="H391" s="261"/>
      <c r="I391" s="208"/>
      <c r="J391" s="27"/>
      <c r="K391" s="27"/>
    </row>
    <row r="392" spans="1:15" s="164" customFormat="1" ht="15.75" customHeight="1" x14ac:dyDescent="0.2">
      <c r="B392" s="575"/>
      <c r="C392" s="191"/>
      <c r="D392" s="191"/>
      <c r="E392" s="191"/>
      <c r="F392" s="191"/>
      <c r="G392" s="27"/>
      <c r="H392" s="261"/>
      <c r="I392" s="208"/>
      <c r="J392" s="27"/>
      <c r="K392" s="27"/>
    </row>
    <row r="393" spans="1:15" s="164" customFormat="1" ht="15.75" customHeight="1" x14ac:dyDescent="0.2">
      <c r="B393" s="575"/>
      <c r="C393" s="191"/>
      <c r="D393" s="191"/>
      <c r="E393" s="191"/>
      <c r="F393" s="191"/>
      <c r="G393" s="27"/>
      <c r="H393" s="261"/>
      <c r="I393" s="208"/>
      <c r="J393" s="27"/>
      <c r="K393" s="27"/>
    </row>
    <row r="394" spans="1:15" s="164" customFormat="1" ht="15.75" customHeight="1" x14ac:dyDescent="0.2">
      <c r="B394" s="575"/>
      <c r="C394" s="191"/>
      <c r="D394" s="191"/>
      <c r="E394" s="191"/>
      <c r="F394" s="191"/>
      <c r="G394" s="27"/>
      <c r="H394" s="261"/>
      <c r="I394" s="208"/>
      <c r="J394" s="27"/>
      <c r="K394" s="27"/>
    </row>
    <row r="395" spans="1:15" s="172" customFormat="1" ht="15.75" customHeight="1" x14ac:dyDescent="0.2">
      <c r="A395" s="164"/>
      <c r="B395" s="576"/>
      <c r="K395" s="207"/>
      <c r="L395" s="207"/>
    </row>
    <row r="396" spans="1:15" s="186" customFormat="1" ht="15.75" customHeight="1" x14ac:dyDescent="0.2">
      <c r="A396" s="164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164"/>
      <c r="M396" s="164"/>
      <c r="N396" s="164"/>
    </row>
    <row r="397" spans="1:15" s="186" customFormat="1" ht="24.95" customHeight="1" x14ac:dyDescent="0.2">
      <c r="A397" s="164">
        <v>5</v>
      </c>
      <c r="B397" s="271" t="s">
        <v>215</v>
      </c>
      <c r="C397" s="305"/>
      <c r="D397" s="305"/>
      <c r="E397" s="305"/>
      <c r="F397" s="306"/>
      <c r="G397" s="204"/>
      <c r="H397" s="204"/>
      <c r="I397" s="204"/>
      <c r="J397" s="204"/>
      <c r="K397" s="204"/>
      <c r="L397" s="164"/>
      <c r="M397" s="164"/>
      <c r="N397" s="164"/>
    </row>
    <row r="398" spans="1:15" s="186" customFormat="1" ht="15.75" customHeight="1" x14ac:dyDescent="0.2">
      <c r="A398" s="164"/>
      <c r="B398" s="577"/>
      <c r="C398" s="204"/>
      <c r="D398" s="204"/>
      <c r="E398" s="204"/>
      <c r="F398" s="204"/>
      <c r="G398" s="204"/>
      <c r="H398" s="204"/>
      <c r="I398" s="204"/>
      <c r="J398" s="204"/>
      <c r="K398" s="204"/>
      <c r="L398" s="164"/>
      <c r="M398" s="164"/>
      <c r="N398" s="164"/>
    </row>
    <row r="399" spans="1:15" s="186" customFormat="1" ht="15.75" customHeight="1" x14ac:dyDescent="0.2">
      <c r="A399" s="164"/>
      <c r="B399" s="547" t="s">
        <v>3</v>
      </c>
      <c r="C399" s="204"/>
      <c r="D399" s="204"/>
      <c r="E399" s="204"/>
      <c r="F399" s="204"/>
      <c r="G399" s="204"/>
      <c r="H399" s="204"/>
      <c r="I399" s="204"/>
      <c r="J399" s="204"/>
      <c r="K399" s="204"/>
      <c r="L399" s="164"/>
      <c r="M399" s="164"/>
      <c r="N399" s="164"/>
    </row>
    <row r="400" spans="1:15" s="186" customFormat="1" ht="38.25" x14ac:dyDescent="0.2">
      <c r="A400" s="164"/>
      <c r="B400" s="578"/>
      <c r="C400" s="462" t="s">
        <v>308</v>
      </c>
      <c r="D400" s="461" t="s">
        <v>236</v>
      </c>
      <c r="E400" s="177"/>
      <c r="F400" s="177"/>
      <c r="G400" s="204"/>
      <c r="H400" s="204"/>
      <c r="I400" s="204"/>
      <c r="J400" s="204"/>
      <c r="K400" s="204"/>
      <c r="L400" s="164"/>
      <c r="M400" s="164"/>
      <c r="N400" s="164"/>
      <c r="O400" s="164"/>
    </row>
    <row r="401" spans="1:15" s="186" customFormat="1" x14ac:dyDescent="0.2">
      <c r="A401" s="164"/>
      <c r="B401" s="246">
        <v>2007</v>
      </c>
      <c r="C401" s="537">
        <v>5237.9799999999996</v>
      </c>
      <c r="D401" s="255">
        <v>403383</v>
      </c>
      <c r="E401" s="316"/>
      <c r="F401" s="204"/>
      <c r="G401" s="204"/>
      <c r="H401" s="204"/>
      <c r="I401" s="204"/>
      <c r="J401" s="204"/>
      <c r="K401" s="204"/>
      <c r="L401" s="164"/>
      <c r="M401" s="164"/>
      <c r="N401" s="164"/>
      <c r="O401" s="164"/>
    </row>
    <row r="402" spans="1:15" s="186" customFormat="1" x14ac:dyDescent="0.2">
      <c r="A402" s="164"/>
      <c r="B402" s="246">
        <v>2008</v>
      </c>
      <c r="C402" s="537">
        <v>5527.39</v>
      </c>
      <c r="D402" s="255">
        <v>382262</v>
      </c>
      <c r="E402" s="177"/>
      <c r="F402" s="204"/>
      <c r="G402" s="204"/>
      <c r="H402" s="204"/>
      <c r="I402" s="204"/>
      <c r="J402" s="204"/>
      <c r="K402" s="204"/>
      <c r="L402" s="164"/>
      <c r="M402" s="164"/>
      <c r="N402" s="164"/>
    </row>
    <row r="403" spans="1:15" s="186" customFormat="1" x14ac:dyDescent="0.2">
      <c r="A403" s="164"/>
      <c r="B403" s="246">
        <v>2009</v>
      </c>
      <c r="C403" s="537">
        <v>5487.04</v>
      </c>
      <c r="D403" s="255">
        <v>385073</v>
      </c>
      <c r="E403" s="177"/>
      <c r="F403" s="204"/>
      <c r="G403" s="204"/>
      <c r="H403" s="204"/>
      <c r="I403" s="204"/>
      <c r="J403" s="204"/>
      <c r="K403" s="204"/>
      <c r="L403" s="164"/>
      <c r="M403" s="164"/>
      <c r="N403" s="164"/>
    </row>
    <row r="404" spans="1:15" s="186" customFormat="1" x14ac:dyDescent="0.2">
      <c r="A404" s="164"/>
      <c r="B404" s="246">
        <v>2010</v>
      </c>
      <c r="C404" s="537">
        <v>5786.64</v>
      </c>
      <c r="D404" s="255">
        <v>365136</v>
      </c>
      <c r="E404" s="177"/>
      <c r="F404" s="204"/>
      <c r="G404" s="204"/>
      <c r="H404" s="204"/>
      <c r="I404" s="204"/>
      <c r="J404" s="204"/>
      <c r="K404" s="204"/>
      <c r="L404" s="164"/>
      <c r="M404" s="164"/>
      <c r="N404" s="164"/>
    </row>
    <row r="405" spans="1:15" s="186" customFormat="1" x14ac:dyDescent="0.2">
      <c r="A405" s="164"/>
      <c r="B405" s="246">
        <v>2011</v>
      </c>
      <c r="C405" s="185">
        <v>5775.445271755174</v>
      </c>
      <c r="D405" s="255">
        <v>365844</v>
      </c>
      <c r="E405" s="177"/>
      <c r="F405" s="204"/>
      <c r="G405" s="204"/>
      <c r="H405" s="204"/>
      <c r="I405" s="204"/>
      <c r="J405" s="204"/>
      <c r="K405" s="204"/>
      <c r="L405" s="164"/>
      <c r="M405" s="164"/>
      <c r="N405" s="164"/>
    </row>
    <row r="406" spans="1:15" s="186" customFormat="1" x14ac:dyDescent="0.2">
      <c r="A406" s="164"/>
      <c r="B406" s="193"/>
      <c r="C406" s="177"/>
      <c r="D406" s="177"/>
      <c r="E406" s="177"/>
      <c r="F406" s="204"/>
      <c r="G406" s="204"/>
      <c r="H406" s="204"/>
      <c r="I406" s="204"/>
      <c r="J406" s="204"/>
      <c r="K406" s="204"/>
      <c r="L406" s="164"/>
      <c r="M406" s="164"/>
      <c r="N406" s="164"/>
    </row>
    <row r="407" spans="1:15" s="186" customFormat="1" ht="12.75" customHeight="1" x14ac:dyDescent="0.2">
      <c r="A407" s="164"/>
      <c r="B407" s="573"/>
      <c r="C407" s="349"/>
      <c r="D407" s="349"/>
      <c r="E407" s="349"/>
      <c r="F407" s="204"/>
      <c r="G407" s="204"/>
      <c r="H407" s="204"/>
      <c r="I407" s="204"/>
      <c r="J407" s="204"/>
      <c r="K407" s="204"/>
      <c r="L407" s="164"/>
      <c r="M407" s="164"/>
      <c r="N407" s="164"/>
    </row>
    <row r="408" spans="1:15" s="186" customFormat="1" x14ac:dyDescent="0.2">
      <c r="A408" s="164"/>
      <c r="B408" s="573"/>
      <c r="C408" s="349"/>
      <c r="D408" s="349"/>
      <c r="E408" s="349"/>
      <c r="F408" s="204"/>
      <c r="G408" s="204"/>
      <c r="H408" s="204"/>
      <c r="I408" s="204"/>
      <c r="J408" s="204"/>
      <c r="K408" s="204"/>
      <c r="L408" s="164"/>
      <c r="M408" s="164"/>
      <c r="N408" s="164"/>
    </row>
    <row r="409" spans="1:15" s="186" customFormat="1" ht="15" customHeight="1" x14ac:dyDescent="0.2">
      <c r="A409" s="164"/>
      <c r="B409" s="574"/>
      <c r="C409" s="154"/>
      <c r="D409" s="154"/>
      <c r="E409" s="154"/>
      <c r="F409" s="204"/>
      <c r="G409" s="204"/>
      <c r="H409" s="204"/>
      <c r="I409" s="204"/>
      <c r="J409" s="204"/>
      <c r="K409" s="204"/>
      <c r="L409" s="164"/>
      <c r="M409" s="164"/>
      <c r="N409" s="164"/>
    </row>
    <row r="410" spans="1:15" s="186" customFormat="1" ht="15" customHeight="1" x14ac:dyDescent="0.2">
      <c r="A410" s="164"/>
      <c r="B410" s="574"/>
      <c r="C410" s="177"/>
      <c r="D410" s="177"/>
      <c r="E410" s="177"/>
      <c r="F410" s="204"/>
      <c r="G410" s="204"/>
      <c r="H410" s="204"/>
      <c r="I410" s="204"/>
      <c r="J410" s="204"/>
      <c r="K410" s="204"/>
      <c r="L410" s="164"/>
      <c r="M410" s="164"/>
      <c r="N410" s="164"/>
    </row>
    <row r="411" spans="1:15" s="186" customFormat="1" ht="15" customHeight="1" x14ac:dyDescent="0.2">
      <c r="A411" s="164"/>
      <c r="B411" s="574"/>
      <c r="C411" s="177"/>
      <c r="D411" s="177"/>
      <c r="E411" s="177"/>
      <c r="F411" s="204"/>
      <c r="G411" s="204"/>
      <c r="H411" s="204"/>
      <c r="I411" s="204"/>
      <c r="J411" s="204"/>
      <c r="K411" s="204"/>
      <c r="L411" s="164"/>
      <c r="M411" s="164"/>
      <c r="N411" s="164"/>
    </row>
    <row r="412" spans="1:15" s="186" customFormat="1" ht="15" customHeight="1" x14ac:dyDescent="0.2">
      <c r="A412" s="164"/>
      <c r="B412" s="574"/>
      <c r="C412" s="177"/>
      <c r="D412" s="177"/>
      <c r="E412" s="177"/>
      <c r="F412" s="204"/>
      <c r="G412" s="204"/>
      <c r="H412" s="204"/>
      <c r="I412" s="204"/>
      <c r="J412" s="204"/>
      <c r="K412" s="204"/>
      <c r="L412" s="164"/>
      <c r="M412" s="164"/>
      <c r="N412" s="164"/>
    </row>
    <row r="413" spans="1:15" s="186" customFormat="1" ht="15" customHeight="1" x14ac:dyDescent="0.2">
      <c r="A413" s="164"/>
      <c r="B413" s="574"/>
      <c r="C413" s="177"/>
      <c r="D413" s="177"/>
      <c r="E413" s="177"/>
      <c r="F413" s="204"/>
      <c r="G413" s="204"/>
      <c r="H413" s="204"/>
      <c r="I413" s="204"/>
      <c r="J413" s="204"/>
      <c r="K413" s="204"/>
      <c r="L413" s="164"/>
      <c r="M413" s="164"/>
      <c r="N413" s="164"/>
    </row>
    <row r="414" spans="1:15" s="186" customFormat="1" ht="15" customHeight="1" x14ac:dyDescent="0.2">
      <c r="A414" s="164"/>
      <c r="B414" s="574"/>
      <c r="C414" s="177"/>
      <c r="D414" s="177"/>
      <c r="E414" s="177"/>
      <c r="F414" s="204"/>
      <c r="G414" s="204"/>
      <c r="H414" s="204"/>
      <c r="I414" s="204"/>
      <c r="J414" s="204"/>
      <c r="K414" s="204"/>
      <c r="L414" s="164"/>
      <c r="M414" s="164"/>
      <c r="N414" s="164"/>
    </row>
    <row r="415" spans="1:15" s="186" customFormat="1" ht="15" customHeight="1" x14ac:dyDescent="0.2">
      <c r="A415" s="164"/>
      <c r="B415" s="574"/>
      <c r="C415" s="177"/>
      <c r="D415" s="177"/>
      <c r="E415" s="177"/>
      <c r="F415" s="204"/>
      <c r="G415" s="204"/>
      <c r="H415" s="204"/>
      <c r="I415" s="204"/>
      <c r="J415" s="204"/>
      <c r="K415" s="204"/>
      <c r="L415" s="164"/>
      <c r="M415" s="164"/>
      <c r="N415" s="164"/>
    </row>
    <row r="416" spans="1:15" s="172" customFormat="1" ht="15.75" customHeight="1" x14ac:dyDescent="0.2">
      <c r="A416" s="164"/>
      <c r="B416" s="206"/>
      <c r="C416" s="207"/>
      <c r="D416" s="207"/>
      <c r="E416" s="207"/>
      <c r="F416" s="207"/>
      <c r="G416" s="207"/>
      <c r="H416" s="207"/>
      <c r="I416" s="207"/>
      <c r="J416" s="207"/>
      <c r="K416" s="207"/>
    </row>
    <row r="417" spans="1:14" s="186" customFormat="1" ht="15.75" customHeight="1" x14ac:dyDescent="0.2">
      <c r="A417" s="164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164"/>
      <c r="M417" s="164"/>
      <c r="N417" s="164"/>
    </row>
    <row r="418" spans="1:14" s="186" customFormat="1" ht="24.95" customHeight="1" x14ac:dyDescent="0.2">
      <c r="A418" s="164">
        <v>1</v>
      </c>
      <c r="B418" s="271" t="s">
        <v>143</v>
      </c>
      <c r="C418" s="305"/>
      <c r="D418" s="313"/>
      <c r="E418" s="312"/>
      <c r="F418" s="204"/>
      <c r="G418" s="204"/>
      <c r="H418" s="204"/>
      <c r="I418" s="204"/>
      <c r="J418" s="204"/>
      <c r="K418" s="204"/>
      <c r="L418" s="164"/>
      <c r="M418" s="164"/>
      <c r="N418" s="164"/>
    </row>
    <row r="419" spans="1:14" s="186" customFormat="1" ht="15.75" customHeight="1" x14ac:dyDescent="0.2">
      <c r="A419" s="164"/>
      <c r="B419" s="577"/>
      <c r="C419" s="204"/>
      <c r="D419" s="204"/>
      <c r="E419" s="204"/>
      <c r="F419" s="204"/>
      <c r="G419" s="204"/>
      <c r="H419" s="204"/>
      <c r="I419" s="204"/>
      <c r="J419" s="204"/>
      <c r="K419" s="204"/>
      <c r="L419" s="164"/>
      <c r="M419" s="164"/>
      <c r="N419" s="164"/>
    </row>
    <row r="420" spans="1:14" s="186" customFormat="1" ht="15.75" customHeight="1" x14ac:dyDescent="0.2">
      <c r="A420" s="164"/>
      <c r="B420" s="547" t="s">
        <v>141</v>
      </c>
      <c r="C420" s="204"/>
      <c r="D420" s="204"/>
      <c r="E420" s="204"/>
      <c r="F420" s="204"/>
      <c r="G420" s="204"/>
      <c r="H420" s="204"/>
      <c r="I420" s="204"/>
      <c r="J420" s="204"/>
      <c r="K420" s="204"/>
      <c r="L420" s="164"/>
      <c r="M420" s="164"/>
      <c r="N420" s="164"/>
    </row>
    <row r="421" spans="1:14" s="186" customFormat="1" ht="15.75" customHeight="1" x14ac:dyDescent="0.2">
      <c r="A421" s="164"/>
      <c r="B421" s="203"/>
      <c r="C421" s="307" t="s">
        <v>65</v>
      </c>
      <c r="D421" s="138" t="s">
        <v>18</v>
      </c>
      <c r="E421" s="139" t="s">
        <v>19</v>
      </c>
      <c r="F421" s="140" t="s">
        <v>20</v>
      </c>
      <c r="G421" s="204"/>
      <c r="H421" s="204"/>
      <c r="I421" s="204"/>
      <c r="J421" s="204"/>
      <c r="K421" s="204"/>
      <c r="L421" s="164"/>
      <c r="M421" s="164"/>
      <c r="N421" s="164"/>
    </row>
    <row r="422" spans="1:14" s="186" customFormat="1" ht="15.75" customHeight="1" x14ac:dyDescent="0.2">
      <c r="A422" s="164"/>
      <c r="B422" s="246">
        <v>2007</v>
      </c>
      <c r="C422" s="544">
        <v>0</v>
      </c>
      <c r="D422" s="544">
        <v>5</v>
      </c>
      <c r="E422" s="544">
        <v>17</v>
      </c>
      <c r="F422" s="544">
        <v>1</v>
      </c>
      <c r="G422" s="204"/>
      <c r="H422" s="204"/>
      <c r="I422" s="204"/>
      <c r="J422" s="204"/>
      <c r="K422" s="204"/>
      <c r="L422" s="164"/>
      <c r="M422" s="164"/>
      <c r="N422" s="164"/>
    </row>
    <row r="423" spans="1:14" s="186" customFormat="1" ht="15.75" customHeight="1" x14ac:dyDescent="0.2">
      <c r="A423" s="164"/>
      <c r="B423" s="246">
        <v>2008</v>
      </c>
      <c r="C423" s="544">
        <v>0</v>
      </c>
      <c r="D423" s="544">
        <v>6</v>
      </c>
      <c r="E423" s="544">
        <v>16</v>
      </c>
      <c r="F423" s="544">
        <v>1</v>
      </c>
      <c r="G423" s="204"/>
      <c r="H423" s="204"/>
      <c r="I423" s="204"/>
      <c r="J423" s="204"/>
      <c r="K423" s="204"/>
      <c r="L423" s="164"/>
      <c r="M423" s="164"/>
      <c r="N423" s="164"/>
    </row>
    <row r="424" spans="1:14" s="186" customFormat="1" ht="15.75" customHeight="1" x14ac:dyDescent="0.2">
      <c r="A424" s="164"/>
      <c r="B424" s="246">
        <v>2009</v>
      </c>
      <c r="C424" s="544">
        <v>0</v>
      </c>
      <c r="D424" s="544">
        <v>6</v>
      </c>
      <c r="E424" s="544">
        <v>16</v>
      </c>
      <c r="F424" s="544">
        <v>1</v>
      </c>
      <c r="G424" s="204"/>
      <c r="H424" s="204"/>
      <c r="I424" s="204"/>
      <c r="J424" s="204"/>
      <c r="K424" s="204"/>
      <c r="L424" s="164"/>
      <c r="M424" s="164"/>
      <c r="N424" s="164"/>
    </row>
    <row r="425" spans="1:14" s="186" customFormat="1" ht="15.75" customHeight="1" x14ac:dyDescent="0.2">
      <c r="A425" s="164"/>
      <c r="B425" s="246">
        <v>2010</v>
      </c>
      <c r="C425" s="544">
        <v>0</v>
      </c>
      <c r="D425" s="544">
        <v>5</v>
      </c>
      <c r="E425" s="544">
        <v>18</v>
      </c>
      <c r="F425" s="544">
        <v>0</v>
      </c>
      <c r="G425" s="204"/>
      <c r="H425" s="204"/>
      <c r="I425" s="204"/>
      <c r="J425" s="204"/>
      <c r="K425" s="204"/>
      <c r="L425" s="164"/>
      <c r="M425" s="164"/>
      <c r="N425" s="164"/>
    </row>
    <row r="426" spans="1:14" s="186" customFormat="1" ht="15.75" customHeight="1" x14ac:dyDescent="0.2">
      <c r="A426" s="164"/>
      <c r="B426" s="203"/>
      <c r="C426" s="204"/>
      <c r="D426" s="204"/>
      <c r="E426" s="204"/>
      <c r="F426" s="204"/>
      <c r="G426" s="204"/>
      <c r="H426" s="204"/>
      <c r="I426" s="204"/>
      <c r="J426" s="204"/>
      <c r="K426" s="204"/>
      <c r="L426" s="164"/>
      <c r="M426" s="164"/>
      <c r="N426" s="164"/>
    </row>
    <row r="427" spans="1:14" s="186" customFormat="1" ht="15.75" customHeight="1" x14ac:dyDescent="0.2">
      <c r="A427" s="164"/>
      <c r="B427" s="203"/>
      <c r="C427" s="204"/>
      <c r="D427" s="204"/>
      <c r="E427" s="204"/>
      <c r="F427" s="204"/>
      <c r="G427" s="204"/>
      <c r="H427" s="204"/>
      <c r="I427" s="204"/>
      <c r="J427" s="204"/>
      <c r="K427" s="204"/>
      <c r="L427" s="164"/>
      <c r="M427" s="164"/>
      <c r="N427" s="164"/>
    </row>
    <row r="428" spans="1:14" s="186" customFormat="1" ht="15.75" customHeight="1" x14ac:dyDescent="0.2">
      <c r="A428" s="164"/>
      <c r="B428" s="203"/>
      <c r="C428" s="204"/>
      <c r="D428" s="204"/>
      <c r="E428" s="204"/>
      <c r="F428" s="204"/>
      <c r="G428" s="204"/>
      <c r="H428" s="204"/>
      <c r="I428" s="204"/>
      <c r="J428" s="204"/>
      <c r="K428" s="204"/>
      <c r="L428" s="164"/>
      <c r="M428" s="164"/>
      <c r="N428" s="164"/>
    </row>
    <row r="429" spans="1:14" s="172" customFormat="1" ht="15.75" customHeight="1" x14ac:dyDescent="0.2">
      <c r="A429" s="164"/>
      <c r="B429" s="206"/>
      <c r="C429" s="207"/>
      <c r="D429" s="207"/>
      <c r="E429" s="207"/>
      <c r="F429" s="207"/>
      <c r="G429" s="207"/>
      <c r="H429" s="207"/>
      <c r="I429" s="207"/>
      <c r="J429" s="207"/>
      <c r="K429" s="207"/>
    </row>
    <row r="430" spans="1:14" s="186" customFormat="1" ht="18.75" customHeight="1" x14ac:dyDescent="0.2">
      <c r="A430" s="164"/>
      <c r="B430" s="204"/>
      <c r="C430" s="204"/>
      <c r="E430" s="204"/>
      <c r="F430" s="204"/>
      <c r="G430" s="315"/>
      <c r="H430" s="204"/>
      <c r="I430" s="204"/>
      <c r="J430" s="204"/>
      <c r="K430" s="204"/>
      <c r="L430" s="164"/>
      <c r="M430" s="164"/>
      <c r="N430" s="164"/>
    </row>
    <row r="431" spans="1:14" s="186" customFormat="1" ht="24.95" customHeight="1" x14ac:dyDescent="0.2">
      <c r="A431" s="164">
        <v>1</v>
      </c>
      <c r="B431" s="617" t="s">
        <v>280</v>
      </c>
      <c r="C431" s="618"/>
      <c r="D431" s="618"/>
      <c r="E431" s="618"/>
      <c r="F431" s="619"/>
      <c r="G431" s="204"/>
      <c r="H431" s="204"/>
      <c r="I431" s="204"/>
      <c r="J431" s="204"/>
      <c r="K431" s="204"/>
      <c r="L431" s="164"/>
      <c r="M431" s="164"/>
      <c r="N431" s="164"/>
    </row>
    <row r="432" spans="1:14" s="164" customFormat="1" ht="15.75" customHeight="1" x14ac:dyDescent="0.2">
      <c r="B432" s="550"/>
      <c r="C432" s="204"/>
      <c r="E432" s="204"/>
      <c r="F432" s="204"/>
      <c r="G432" s="204"/>
      <c r="H432" s="204"/>
      <c r="I432" s="204"/>
      <c r="J432" s="204"/>
      <c r="K432" s="204"/>
    </row>
    <row r="433" spans="1:11" s="164" customFormat="1" ht="15.75" customHeight="1" x14ac:dyDescent="0.2">
      <c r="B433" s="547" t="s">
        <v>142</v>
      </c>
      <c r="C433" s="204"/>
      <c r="D433" s="204"/>
      <c r="E433" s="204"/>
      <c r="F433" s="204"/>
      <c r="G433" s="204"/>
      <c r="H433" s="204"/>
      <c r="I433" s="204"/>
      <c r="J433" s="204"/>
      <c r="K433" s="204"/>
    </row>
    <row r="434" spans="1:11" s="164" customFormat="1" ht="15.75" customHeight="1" x14ac:dyDescent="0.2">
      <c r="B434" s="203"/>
      <c r="C434" s="309" t="s">
        <v>65</v>
      </c>
      <c r="D434" s="138" t="s">
        <v>18</v>
      </c>
      <c r="E434" s="139" t="s">
        <v>19</v>
      </c>
      <c r="F434" s="140" t="s">
        <v>20</v>
      </c>
      <c r="G434" s="204"/>
      <c r="H434" s="204"/>
      <c r="I434" s="204"/>
      <c r="J434" s="204"/>
      <c r="K434" s="204"/>
    </row>
    <row r="435" spans="1:11" s="164" customFormat="1" ht="15.75" customHeight="1" x14ac:dyDescent="0.2">
      <c r="B435" s="246">
        <v>2009</v>
      </c>
      <c r="C435" s="544">
        <v>13</v>
      </c>
      <c r="D435" s="544">
        <v>0</v>
      </c>
      <c r="E435" s="544">
        <v>3</v>
      </c>
      <c r="F435" s="544">
        <v>7</v>
      </c>
      <c r="G435" s="204"/>
      <c r="H435" s="204"/>
      <c r="I435" s="204"/>
      <c r="J435" s="204"/>
      <c r="K435" s="204"/>
    </row>
    <row r="436" spans="1:11" s="164" customFormat="1" ht="15.75" customHeight="1" x14ac:dyDescent="0.2">
      <c r="B436" s="246">
        <v>2010</v>
      </c>
      <c r="C436" s="544">
        <v>13</v>
      </c>
      <c r="D436" s="544">
        <v>0</v>
      </c>
      <c r="E436" s="544">
        <v>4</v>
      </c>
      <c r="F436" s="544">
        <v>6</v>
      </c>
      <c r="G436" s="204"/>
      <c r="H436" s="204"/>
      <c r="I436" s="204"/>
      <c r="J436" s="204"/>
      <c r="K436" s="204"/>
    </row>
    <row r="437" spans="1:11" s="164" customFormat="1" ht="15.75" customHeight="1" x14ac:dyDescent="0.2">
      <c r="B437" s="256"/>
      <c r="C437" s="204"/>
      <c r="E437" s="204"/>
      <c r="F437" s="204"/>
      <c r="G437" s="204"/>
      <c r="H437" s="204"/>
      <c r="I437" s="204"/>
      <c r="J437" s="204"/>
      <c r="K437" s="204"/>
    </row>
    <row r="438" spans="1:11" s="164" customFormat="1" ht="15.75" customHeight="1" x14ac:dyDescent="0.2">
      <c r="B438" s="194"/>
      <c r="C438" s="204"/>
      <c r="E438" s="204"/>
      <c r="F438" s="204"/>
      <c r="G438" s="204"/>
      <c r="H438" s="204"/>
      <c r="I438" s="204"/>
      <c r="J438" s="204"/>
      <c r="K438" s="204"/>
    </row>
    <row r="439" spans="1:11" s="164" customFormat="1" ht="15.75" customHeight="1" x14ac:dyDescent="0.2">
      <c r="B439" s="194"/>
      <c r="C439" s="204"/>
      <c r="E439" s="204"/>
      <c r="F439" s="204"/>
      <c r="G439" s="204"/>
      <c r="H439" s="204"/>
      <c r="I439" s="204"/>
      <c r="J439" s="204"/>
      <c r="K439" s="204"/>
    </row>
    <row r="440" spans="1:11" s="164" customFormat="1" ht="15.75" customHeight="1" x14ac:dyDescent="0.2">
      <c r="B440" s="194"/>
      <c r="C440" s="204"/>
      <c r="E440" s="204"/>
      <c r="F440" s="204"/>
      <c r="G440" s="204"/>
      <c r="H440" s="204"/>
      <c r="I440" s="204"/>
      <c r="J440" s="204"/>
      <c r="K440" s="204"/>
    </row>
    <row r="441" spans="1:11" s="164" customFormat="1" ht="15.75" customHeight="1" x14ac:dyDescent="0.2">
      <c r="B441" s="256"/>
      <c r="C441" s="204"/>
      <c r="E441" s="204"/>
      <c r="F441" s="204"/>
      <c r="G441" s="204"/>
      <c r="H441" s="204"/>
      <c r="I441" s="204"/>
      <c r="J441" s="204"/>
      <c r="K441" s="204"/>
    </row>
    <row r="442" spans="1:11" s="172" customFormat="1" ht="15.75" customHeight="1" x14ac:dyDescent="0.2">
      <c r="A442" s="164"/>
      <c r="B442" s="248"/>
      <c r="C442" s="207"/>
      <c r="E442" s="207"/>
      <c r="F442" s="207"/>
      <c r="G442" s="207"/>
      <c r="H442" s="207"/>
      <c r="I442" s="207"/>
      <c r="J442" s="207"/>
      <c r="K442" s="207"/>
    </row>
    <row r="443" spans="1:11" s="164" customFormat="1" ht="15.75" customHeight="1" x14ac:dyDescent="0.2">
      <c r="B443" s="261"/>
      <c r="C443" s="204"/>
      <c r="E443" s="204"/>
      <c r="F443" s="204"/>
      <c r="G443" s="204"/>
      <c r="H443" s="204"/>
      <c r="I443" s="204"/>
      <c r="J443" s="204"/>
      <c r="K443" s="204"/>
    </row>
    <row r="444" spans="1:11" s="164" customFormat="1" ht="24.95" customHeight="1" x14ac:dyDescent="0.2">
      <c r="A444" s="164">
        <v>1</v>
      </c>
      <c r="B444" s="617" t="s">
        <v>281</v>
      </c>
      <c r="C444" s="618"/>
      <c r="D444" s="618"/>
      <c r="E444" s="619"/>
      <c r="F444" s="204"/>
      <c r="G444" s="204"/>
      <c r="H444" s="204"/>
      <c r="I444" s="204"/>
      <c r="J444" s="204"/>
      <c r="K444" s="204"/>
    </row>
    <row r="445" spans="1:11" s="164" customFormat="1" ht="15.75" customHeight="1" x14ac:dyDescent="0.2">
      <c r="B445" s="550"/>
      <c r="C445" s="204"/>
      <c r="E445" s="204"/>
      <c r="F445" s="204"/>
      <c r="G445" s="204"/>
      <c r="H445" s="204"/>
      <c r="I445" s="204"/>
      <c r="J445" s="204"/>
      <c r="K445" s="204"/>
    </row>
    <row r="446" spans="1:11" s="164" customFormat="1" ht="15.75" customHeight="1" x14ac:dyDescent="0.2">
      <c r="B446" s="256"/>
      <c r="C446" s="204"/>
      <c r="E446" s="204"/>
      <c r="F446" s="204"/>
      <c r="G446" s="204"/>
      <c r="H446" s="204"/>
      <c r="I446" s="204"/>
      <c r="J446" s="204"/>
      <c r="K446" s="204"/>
    </row>
    <row r="447" spans="1:11" s="164" customFormat="1" ht="15.75" customHeight="1" x14ac:dyDescent="0.2">
      <c r="B447" s="547" t="s">
        <v>144</v>
      </c>
      <c r="C447" s="204"/>
      <c r="E447" s="204"/>
      <c r="F447" s="204"/>
      <c r="G447" s="204"/>
      <c r="H447" s="204"/>
      <c r="I447" s="204"/>
      <c r="J447" s="204"/>
      <c r="K447" s="204"/>
    </row>
    <row r="448" spans="1:11" s="164" customFormat="1" ht="15.75" customHeight="1" x14ac:dyDescent="0.2">
      <c r="B448" s="578"/>
      <c r="C448" s="309" t="s">
        <v>65</v>
      </c>
      <c r="D448" s="138" t="s">
        <v>18</v>
      </c>
      <c r="E448" s="139" t="s">
        <v>19</v>
      </c>
      <c r="F448" s="140" t="s">
        <v>20</v>
      </c>
      <c r="G448" s="204"/>
      <c r="H448" s="204"/>
      <c r="I448" s="204"/>
      <c r="J448" s="204"/>
      <c r="K448" s="204"/>
    </row>
    <row r="449" spans="1:14" s="164" customFormat="1" ht="15.75" customHeight="1" x14ac:dyDescent="0.2">
      <c r="B449" s="239">
        <v>2007</v>
      </c>
      <c r="C449" s="543">
        <v>3</v>
      </c>
      <c r="D449" s="543">
        <v>2</v>
      </c>
      <c r="E449" s="543">
        <v>5</v>
      </c>
      <c r="F449" s="543">
        <v>13</v>
      </c>
      <c r="G449" s="204"/>
      <c r="H449" s="204"/>
      <c r="I449" s="204"/>
      <c r="J449" s="204"/>
      <c r="K449" s="204"/>
    </row>
    <row r="450" spans="1:14" s="164" customFormat="1" ht="15.75" customHeight="1" x14ac:dyDescent="0.2">
      <c r="B450" s="239">
        <v>2008</v>
      </c>
      <c r="C450" s="543">
        <v>2</v>
      </c>
      <c r="D450" s="543">
        <v>2</v>
      </c>
      <c r="E450" s="543">
        <v>7</v>
      </c>
      <c r="F450" s="543">
        <v>12</v>
      </c>
      <c r="G450" s="204"/>
      <c r="H450" s="204"/>
      <c r="I450" s="204"/>
      <c r="J450" s="204"/>
      <c r="K450" s="204"/>
    </row>
    <row r="451" spans="1:14" s="164" customFormat="1" ht="15.75" customHeight="1" x14ac:dyDescent="0.2">
      <c r="B451" s="239">
        <v>2009</v>
      </c>
      <c r="C451" s="543">
        <v>1</v>
      </c>
      <c r="D451" s="543">
        <v>2</v>
      </c>
      <c r="E451" s="543">
        <v>7</v>
      </c>
      <c r="F451" s="543">
        <v>13</v>
      </c>
      <c r="G451" s="204"/>
      <c r="H451" s="204"/>
      <c r="I451" s="204"/>
      <c r="J451" s="204"/>
      <c r="K451" s="204"/>
    </row>
    <row r="452" spans="1:14" s="164" customFormat="1" ht="15.75" customHeight="1" x14ac:dyDescent="0.2">
      <c r="B452" s="239">
        <v>2010</v>
      </c>
      <c r="C452" s="543">
        <v>1</v>
      </c>
      <c r="D452" s="543">
        <v>1</v>
      </c>
      <c r="E452" s="543">
        <v>5</v>
      </c>
      <c r="F452" s="543">
        <v>16</v>
      </c>
      <c r="G452" s="204"/>
      <c r="H452" s="204"/>
      <c r="I452" s="204"/>
      <c r="J452" s="204"/>
      <c r="K452" s="204"/>
    </row>
    <row r="453" spans="1:14" s="164" customFormat="1" ht="15.75" customHeight="1" x14ac:dyDescent="0.2">
      <c r="B453" s="187"/>
      <c r="C453" s="330"/>
      <c r="D453" s="330"/>
      <c r="E453" s="330"/>
      <c r="F453" s="330"/>
      <c r="G453" s="204"/>
      <c r="H453" s="204"/>
      <c r="I453" s="204"/>
      <c r="J453" s="204"/>
      <c r="K453" s="204"/>
    </row>
    <row r="454" spans="1:14" s="164" customFormat="1" ht="15.75" customHeight="1" x14ac:dyDescent="0.2">
      <c r="B454" s="194"/>
      <c r="C454" s="330"/>
      <c r="D454" s="330"/>
      <c r="E454" s="330"/>
      <c r="F454" s="330"/>
      <c r="G454" s="204"/>
      <c r="H454" s="204"/>
      <c r="I454" s="204"/>
      <c r="J454" s="204"/>
      <c r="K454" s="204"/>
    </row>
    <row r="455" spans="1:14" s="164" customFormat="1" ht="15.75" customHeight="1" x14ac:dyDescent="0.2">
      <c r="B455" s="194"/>
      <c r="C455" s="330"/>
      <c r="D455" s="330"/>
      <c r="E455" s="330"/>
      <c r="F455" s="330"/>
      <c r="G455" s="204"/>
      <c r="H455" s="204"/>
      <c r="I455" s="204"/>
      <c r="J455" s="204"/>
      <c r="K455" s="204"/>
    </row>
    <row r="456" spans="1:14" s="164" customFormat="1" ht="15.75" customHeight="1" x14ac:dyDescent="0.2">
      <c r="B456" s="194"/>
      <c r="C456" s="330"/>
      <c r="D456" s="330"/>
      <c r="E456" s="330"/>
      <c r="F456" s="330"/>
      <c r="G456" s="204"/>
      <c r="H456" s="204"/>
      <c r="I456" s="204"/>
      <c r="J456" s="204"/>
      <c r="K456" s="204"/>
    </row>
    <row r="457" spans="1:14" s="172" customFormat="1" ht="15.75" customHeight="1" x14ac:dyDescent="0.2">
      <c r="A457" s="164"/>
      <c r="B457" s="206"/>
      <c r="C457" s="207"/>
      <c r="D457" s="207"/>
      <c r="E457" s="207"/>
      <c r="F457" s="207"/>
      <c r="G457" s="207"/>
      <c r="H457" s="207"/>
      <c r="I457" s="207"/>
      <c r="J457" s="207"/>
      <c r="K457" s="207"/>
    </row>
    <row r="458" spans="1:14" s="186" customFormat="1" ht="15.75" customHeight="1" x14ac:dyDescent="0.2">
      <c r="A458" s="164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164"/>
      <c r="M458" s="164"/>
      <c r="N458" s="164"/>
    </row>
    <row r="459" spans="1:14" s="186" customFormat="1" ht="24.95" customHeight="1" x14ac:dyDescent="0.2">
      <c r="A459" s="164">
        <v>1</v>
      </c>
      <c r="B459" s="271" t="s">
        <v>64</v>
      </c>
      <c r="C459" s="305"/>
      <c r="D459" s="314"/>
      <c r="E459" s="313"/>
      <c r="F459" s="204"/>
      <c r="G459" s="204"/>
      <c r="H459" s="204"/>
      <c r="I459" s="204"/>
      <c r="J459" s="204"/>
      <c r="K459" s="204"/>
      <c r="L459" s="164"/>
      <c r="M459" s="164"/>
      <c r="N459" s="164"/>
    </row>
    <row r="460" spans="1:14" s="186" customFormat="1" ht="15.75" customHeight="1" x14ac:dyDescent="0.2">
      <c r="A460" s="164"/>
      <c r="B460" s="577"/>
      <c r="C460" s="204"/>
      <c r="D460" s="204"/>
      <c r="E460" s="204"/>
      <c r="F460" s="204"/>
      <c r="G460" s="204"/>
      <c r="H460" s="204"/>
      <c r="I460" s="204"/>
      <c r="J460" s="204"/>
      <c r="K460" s="204"/>
      <c r="L460" s="164"/>
      <c r="M460" s="164"/>
      <c r="N460" s="164"/>
    </row>
    <row r="461" spans="1:14" s="186" customFormat="1" ht="15.75" customHeight="1" x14ac:dyDescent="0.2">
      <c r="A461" s="164"/>
      <c r="B461" s="203"/>
      <c r="C461" s="307" t="s">
        <v>65</v>
      </c>
      <c r="D461" s="138" t="s">
        <v>18</v>
      </c>
      <c r="E461" s="139" t="s">
        <v>19</v>
      </c>
      <c r="F461" s="140" t="s">
        <v>20</v>
      </c>
      <c r="G461" s="204"/>
      <c r="H461" s="204"/>
      <c r="I461" s="204"/>
      <c r="J461" s="204"/>
      <c r="K461" s="204"/>
      <c r="L461" s="164"/>
      <c r="M461" s="164"/>
      <c r="N461" s="164"/>
    </row>
    <row r="462" spans="1:14" s="186" customFormat="1" ht="15.75" customHeight="1" x14ac:dyDescent="0.2">
      <c r="A462" s="164"/>
      <c r="B462" s="239">
        <v>2007</v>
      </c>
      <c r="C462" s="543">
        <v>0</v>
      </c>
      <c r="D462" s="543">
        <v>0</v>
      </c>
      <c r="E462" s="543">
        <v>23</v>
      </c>
      <c r="F462" s="543">
        <v>0</v>
      </c>
      <c r="G462" s="204"/>
      <c r="H462" s="204"/>
      <c r="I462" s="204"/>
      <c r="J462" s="204"/>
      <c r="K462" s="204"/>
      <c r="L462" s="164"/>
      <c r="M462" s="164"/>
      <c r="N462" s="164"/>
    </row>
    <row r="463" spans="1:14" s="186" customFormat="1" ht="15.75" customHeight="1" x14ac:dyDescent="0.2">
      <c r="A463" s="164"/>
      <c r="B463" s="239">
        <v>2008</v>
      </c>
      <c r="C463" s="543">
        <v>0</v>
      </c>
      <c r="D463" s="543">
        <v>0</v>
      </c>
      <c r="E463" s="543">
        <v>23</v>
      </c>
      <c r="F463" s="543">
        <v>0</v>
      </c>
      <c r="G463" s="204"/>
      <c r="H463" s="204"/>
      <c r="I463" s="204"/>
      <c r="J463" s="204"/>
      <c r="K463" s="204"/>
      <c r="L463" s="164"/>
      <c r="M463" s="164"/>
      <c r="N463" s="164"/>
    </row>
    <row r="464" spans="1:14" s="186" customFormat="1" ht="15.75" customHeight="1" x14ac:dyDescent="0.2">
      <c r="A464" s="164"/>
      <c r="B464" s="239">
        <v>2009</v>
      </c>
      <c r="C464" s="543">
        <v>0</v>
      </c>
      <c r="D464" s="543">
        <v>0</v>
      </c>
      <c r="E464" s="543">
        <v>23</v>
      </c>
      <c r="F464" s="543">
        <v>0</v>
      </c>
      <c r="G464" s="204"/>
      <c r="H464" s="204"/>
      <c r="I464" s="204"/>
      <c r="J464" s="204"/>
      <c r="K464" s="204"/>
      <c r="L464" s="164"/>
      <c r="M464" s="164"/>
      <c r="N464" s="164"/>
    </row>
    <row r="465" spans="1:14" s="186" customFormat="1" ht="15.75" customHeight="1" x14ac:dyDescent="0.2">
      <c r="A465" s="164"/>
      <c r="B465" s="239">
        <v>2010</v>
      </c>
      <c r="C465" s="543">
        <v>0</v>
      </c>
      <c r="D465" s="543">
        <v>0</v>
      </c>
      <c r="E465" s="543">
        <v>22</v>
      </c>
      <c r="F465" s="543">
        <v>1</v>
      </c>
      <c r="G465" s="204"/>
      <c r="H465" s="204"/>
      <c r="I465" s="204"/>
      <c r="J465" s="204"/>
      <c r="K465" s="204"/>
      <c r="L465" s="164"/>
      <c r="M465" s="164"/>
      <c r="N465" s="164"/>
    </row>
    <row r="466" spans="1:14" s="186" customFormat="1" ht="15.75" customHeight="1" x14ac:dyDescent="0.2">
      <c r="A466" s="164"/>
      <c r="B466" s="203"/>
      <c r="C466" s="204"/>
      <c r="D466" s="204"/>
      <c r="E466" s="204"/>
      <c r="F466" s="204"/>
      <c r="G466" s="204"/>
      <c r="H466" s="204"/>
      <c r="I466" s="204"/>
      <c r="J466" s="204"/>
      <c r="K466" s="204"/>
      <c r="L466" s="164"/>
      <c r="M466" s="164"/>
      <c r="N466" s="164"/>
    </row>
    <row r="467" spans="1:14" s="186" customFormat="1" ht="15.75" customHeight="1" x14ac:dyDescent="0.2">
      <c r="A467" s="164"/>
      <c r="B467" s="203"/>
      <c r="C467" s="204"/>
      <c r="D467" s="204"/>
      <c r="E467" s="204"/>
      <c r="F467" s="204"/>
      <c r="G467" s="204"/>
      <c r="H467" s="204"/>
      <c r="I467" s="204"/>
      <c r="J467" s="204"/>
      <c r="K467" s="204"/>
      <c r="L467" s="164"/>
      <c r="M467" s="164"/>
      <c r="N467" s="164"/>
    </row>
    <row r="468" spans="1:14" s="186" customFormat="1" ht="15.75" customHeight="1" x14ac:dyDescent="0.2">
      <c r="A468" s="164"/>
      <c r="B468" s="203"/>
      <c r="C468" s="204"/>
      <c r="D468" s="204"/>
      <c r="E468" s="204"/>
      <c r="F468" s="204"/>
      <c r="G468" s="204"/>
      <c r="H468" s="204"/>
      <c r="I468" s="204"/>
      <c r="J468" s="204"/>
      <c r="K468" s="204"/>
      <c r="L468" s="164"/>
      <c r="M468" s="164"/>
      <c r="N468" s="164"/>
    </row>
    <row r="469" spans="1:14" s="186" customFormat="1" ht="15.75" customHeight="1" x14ac:dyDescent="0.2">
      <c r="A469" s="164"/>
      <c r="B469" s="203"/>
      <c r="C469" s="204"/>
      <c r="D469" s="204"/>
      <c r="E469" s="204"/>
      <c r="F469" s="204"/>
      <c r="G469" s="204"/>
      <c r="H469" s="204"/>
      <c r="I469" s="204"/>
      <c r="J469" s="204"/>
      <c r="K469" s="204"/>
      <c r="L469" s="164"/>
      <c r="M469" s="164"/>
      <c r="N469" s="164"/>
    </row>
    <row r="470" spans="1:14" s="172" customFormat="1" ht="15.75" customHeight="1" x14ac:dyDescent="0.2">
      <c r="A470" s="164"/>
      <c r="B470" s="206"/>
      <c r="C470" s="207"/>
      <c r="D470" s="207"/>
      <c r="E470" s="207"/>
      <c r="F470" s="207"/>
      <c r="G470" s="207"/>
      <c r="H470" s="207"/>
      <c r="I470" s="207"/>
      <c r="J470" s="207"/>
      <c r="K470" s="207"/>
    </row>
    <row r="471" spans="1:14" s="164" customFormat="1" ht="15.75" customHeight="1" x14ac:dyDescent="0.2"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</row>
    <row r="472" spans="1:14" s="164" customFormat="1" ht="24.95" customHeight="1" x14ac:dyDescent="0.2">
      <c r="A472" s="164">
        <v>5</v>
      </c>
      <c r="B472" s="271" t="s">
        <v>146</v>
      </c>
      <c r="C472" s="271"/>
      <c r="D472" s="305"/>
      <c r="E472" s="305"/>
      <c r="F472" s="306"/>
      <c r="G472" s="221"/>
      <c r="H472" s="204"/>
      <c r="I472" s="204"/>
      <c r="J472" s="204"/>
      <c r="K472" s="204"/>
    </row>
    <row r="473" spans="1:14" s="164" customFormat="1" ht="15.75" customHeight="1" x14ac:dyDescent="0.2">
      <c r="B473" s="577"/>
      <c r="C473" s="204"/>
      <c r="D473" s="204"/>
      <c r="E473" s="204"/>
      <c r="F473" s="204"/>
      <c r="G473" s="204"/>
      <c r="H473" s="204"/>
      <c r="I473" s="204"/>
      <c r="J473" s="204"/>
      <c r="K473" s="204"/>
    </row>
    <row r="474" spans="1:14" s="164" customFormat="1" ht="15.75" customHeight="1" x14ac:dyDescent="0.2">
      <c r="B474" s="579"/>
      <c r="C474" s="421" t="s">
        <v>267</v>
      </c>
      <c r="D474" s="437"/>
      <c r="E474" s="440" t="s">
        <v>266</v>
      </c>
      <c r="F474" s="204"/>
      <c r="G474" s="204"/>
      <c r="H474" s="204"/>
      <c r="I474" s="204"/>
      <c r="J474" s="204"/>
      <c r="K474" s="204"/>
    </row>
    <row r="475" spans="1:14" s="164" customFormat="1" ht="15.75" customHeight="1" x14ac:dyDescent="0.3">
      <c r="B475" s="203"/>
      <c r="C475" s="421" t="s">
        <v>265</v>
      </c>
      <c r="D475" s="438" t="s">
        <v>269</v>
      </c>
      <c r="E475" s="439" t="s">
        <v>268</v>
      </c>
      <c r="F475" s="204"/>
      <c r="G475" s="204"/>
      <c r="H475" s="204"/>
      <c r="I475" s="204"/>
      <c r="J475" s="204"/>
      <c r="K475" s="204"/>
    </row>
    <row r="476" spans="1:14" s="164" customFormat="1" ht="15.75" customHeight="1" x14ac:dyDescent="0.2">
      <c r="B476" s="246">
        <v>2007</v>
      </c>
      <c r="C476" s="589">
        <f>F178</f>
        <v>1.9510000000000001</v>
      </c>
      <c r="D476" s="441">
        <v>229</v>
      </c>
      <c r="E476" s="420">
        <f>C476/D476</f>
        <v>8.5196506550218338E-3</v>
      </c>
      <c r="F476" s="204"/>
      <c r="G476" s="204"/>
      <c r="H476" s="204"/>
      <c r="I476" s="204"/>
      <c r="J476" s="204"/>
      <c r="K476" s="204"/>
    </row>
    <row r="477" spans="1:14" s="164" customFormat="1" ht="15.75" customHeight="1" x14ac:dyDescent="0.2">
      <c r="B477" s="246">
        <v>2008</v>
      </c>
      <c r="C477" s="589">
        <f>F179</f>
        <v>3.129</v>
      </c>
      <c r="D477" s="441">
        <v>229</v>
      </c>
      <c r="E477" s="420">
        <f>C477/D477</f>
        <v>1.3663755458515284E-2</v>
      </c>
      <c r="F477" s="204"/>
      <c r="G477" s="204"/>
      <c r="H477" s="204"/>
      <c r="I477" s="204"/>
      <c r="J477" s="204"/>
      <c r="K477" s="204"/>
    </row>
    <row r="478" spans="1:14" s="164" customFormat="1" ht="15.75" customHeight="1" x14ac:dyDescent="0.2">
      <c r="B478" s="246">
        <v>2009</v>
      </c>
      <c r="C478" s="589">
        <f>F180</f>
        <v>3.13</v>
      </c>
      <c r="D478" s="441">
        <v>229</v>
      </c>
      <c r="E478" s="420">
        <f>C478/D478</f>
        <v>1.3668122270742357E-2</v>
      </c>
      <c r="F478" s="204"/>
      <c r="G478" s="204"/>
      <c r="H478" s="204"/>
      <c r="I478" s="204"/>
      <c r="J478" s="204"/>
      <c r="K478" s="204"/>
    </row>
    <row r="479" spans="1:14" s="164" customFormat="1" ht="15.75" customHeight="1" x14ac:dyDescent="0.2">
      <c r="B479" s="246">
        <v>2010</v>
      </c>
      <c r="C479" s="589">
        <f>F181</f>
        <v>3.2829999999999999</v>
      </c>
      <c r="D479" s="441">
        <v>229</v>
      </c>
      <c r="E479" s="420">
        <f>C479/D479</f>
        <v>1.4336244541484716E-2</v>
      </c>
      <c r="F479" s="204"/>
      <c r="G479" s="204"/>
      <c r="H479" s="204"/>
      <c r="I479" s="204"/>
      <c r="J479" s="204"/>
      <c r="K479" s="204"/>
    </row>
    <row r="480" spans="1:14" s="164" customFormat="1" ht="15.75" customHeight="1" x14ac:dyDescent="0.2">
      <c r="B480" s="246">
        <v>2011</v>
      </c>
      <c r="C480" s="589">
        <f>F182</f>
        <v>3.2995119414011551</v>
      </c>
      <c r="D480" s="441">
        <v>229</v>
      </c>
      <c r="E480" s="420">
        <f>C480/D480</f>
        <v>1.4408349089088014E-2</v>
      </c>
      <c r="F480" s="204"/>
      <c r="G480" s="204"/>
      <c r="H480" s="204"/>
      <c r="I480" s="204"/>
      <c r="J480" s="204"/>
      <c r="K480" s="204"/>
    </row>
    <row r="481" spans="1:11" s="164" customFormat="1" ht="15.75" customHeight="1" x14ac:dyDescent="0.2">
      <c r="B481" s="580"/>
      <c r="C481" s="204"/>
      <c r="D481" s="204"/>
      <c r="E481" s="204"/>
      <c r="F481" s="204"/>
      <c r="G481" s="204"/>
      <c r="H481" s="204"/>
      <c r="I481" s="204"/>
      <c r="J481" s="204"/>
      <c r="K481" s="204"/>
    </row>
    <row r="482" spans="1:11" s="164" customFormat="1" ht="192" customHeight="1" x14ac:dyDescent="0.2">
      <c r="B482" s="203"/>
      <c r="C482" s="204"/>
      <c r="D482" s="204"/>
      <c r="E482" s="204"/>
      <c r="F482" s="204"/>
      <c r="G482" s="204"/>
      <c r="H482" s="204"/>
      <c r="I482" s="204"/>
      <c r="J482" s="204"/>
      <c r="K482" s="204"/>
    </row>
    <row r="483" spans="1:11" s="172" customFormat="1" ht="15.75" customHeight="1" x14ac:dyDescent="0.2">
      <c r="A483" s="164"/>
      <c r="B483" s="206"/>
      <c r="C483" s="207"/>
      <c r="D483" s="207"/>
      <c r="E483" s="207"/>
      <c r="F483" s="207"/>
      <c r="G483" s="207"/>
      <c r="H483" s="207"/>
      <c r="I483" s="207"/>
      <c r="J483" s="207"/>
      <c r="K483" s="207"/>
    </row>
    <row r="484" spans="1:11" s="164" customFormat="1" ht="15.75" customHeight="1" x14ac:dyDescent="0.2"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</row>
    <row r="485" spans="1:11" s="164" customFormat="1" ht="24.95" customHeight="1" x14ac:dyDescent="0.2">
      <c r="A485" s="164">
        <v>5</v>
      </c>
      <c r="B485" s="271" t="s">
        <v>216</v>
      </c>
      <c r="C485" s="305"/>
      <c r="D485" s="305"/>
      <c r="E485" s="305"/>
      <c r="F485" s="306"/>
      <c r="G485" s="221"/>
      <c r="H485" s="204"/>
      <c r="I485" s="204"/>
      <c r="J485" s="204"/>
      <c r="K485" s="204"/>
    </row>
    <row r="486" spans="1:11" s="164" customFormat="1" ht="15.75" customHeight="1" x14ac:dyDescent="0.2">
      <c r="B486" s="577"/>
      <c r="C486" s="204"/>
      <c r="D486" s="204"/>
      <c r="E486" s="204"/>
      <c r="F486" s="204"/>
      <c r="G486" s="204"/>
      <c r="H486" s="204"/>
      <c r="I486" s="204"/>
      <c r="J486" s="204"/>
      <c r="K486" s="204"/>
    </row>
    <row r="487" spans="1:11" s="164" customFormat="1" ht="15.75" customHeight="1" x14ac:dyDescent="0.2">
      <c r="B487" s="579"/>
      <c r="C487" s="444" t="s">
        <v>267</v>
      </c>
      <c r="D487" s="442"/>
      <c r="E487" s="440" t="s">
        <v>270</v>
      </c>
      <c r="F487" s="204"/>
      <c r="G487" s="204"/>
      <c r="H487" s="204"/>
      <c r="I487" s="204"/>
      <c r="J487" s="204"/>
      <c r="K487" s="204"/>
    </row>
    <row r="488" spans="1:11" s="164" customFormat="1" ht="15.75" customHeight="1" x14ac:dyDescent="0.3">
      <c r="B488" s="203"/>
      <c r="C488" s="445" t="s">
        <v>265</v>
      </c>
      <c r="D488" s="443" t="s">
        <v>279</v>
      </c>
      <c r="E488" s="439" t="s">
        <v>271</v>
      </c>
      <c r="F488" s="204"/>
      <c r="G488" s="204"/>
      <c r="H488" s="204"/>
      <c r="I488" s="204"/>
      <c r="J488" s="204"/>
      <c r="K488" s="204"/>
    </row>
    <row r="489" spans="1:11" s="164" customFormat="1" ht="15.75" customHeight="1" x14ac:dyDescent="0.2">
      <c r="B489" s="246">
        <v>2007</v>
      </c>
      <c r="C489" s="589">
        <f>C476</f>
        <v>1.9510000000000001</v>
      </c>
      <c r="D489" s="441">
        <v>526</v>
      </c>
      <c r="E489" s="420">
        <f>C489/D489</f>
        <v>3.7091254752851712E-3</v>
      </c>
      <c r="F489" s="204"/>
      <c r="G489" s="204"/>
      <c r="H489" s="204"/>
      <c r="I489" s="204"/>
      <c r="J489" s="204"/>
      <c r="K489" s="204"/>
    </row>
    <row r="490" spans="1:11" s="164" customFormat="1" ht="15.75" customHeight="1" x14ac:dyDescent="0.2">
      <c r="B490" s="246">
        <v>2008</v>
      </c>
      <c r="C490" s="589">
        <f t="shared" ref="C490:C493" si="10">C477</f>
        <v>3.129</v>
      </c>
      <c r="D490" s="441">
        <v>526</v>
      </c>
      <c r="E490" s="420">
        <f>C490/D490</f>
        <v>5.948669201520913E-3</v>
      </c>
      <c r="F490" s="204"/>
      <c r="G490" s="204"/>
      <c r="H490" s="204"/>
      <c r="I490" s="204"/>
      <c r="J490" s="204"/>
      <c r="K490" s="204"/>
    </row>
    <row r="491" spans="1:11" s="164" customFormat="1" ht="15.75" customHeight="1" x14ac:dyDescent="0.2">
      <c r="B491" s="246">
        <v>2009</v>
      </c>
      <c r="C491" s="589">
        <f t="shared" si="10"/>
        <v>3.13</v>
      </c>
      <c r="D491" s="441">
        <v>526</v>
      </c>
      <c r="E491" s="420">
        <f>C491/D491</f>
        <v>5.9505703422053228E-3</v>
      </c>
      <c r="F491" s="204"/>
      <c r="G491" s="204"/>
      <c r="H491" s="204"/>
      <c r="I491" s="204"/>
      <c r="J491" s="204"/>
      <c r="K491" s="204"/>
    </row>
    <row r="492" spans="1:11" s="164" customFormat="1" ht="15.75" customHeight="1" x14ac:dyDescent="0.2">
      <c r="B492" s="246">
        <v>2010</v>
      </c>
      <c r="C492" s="589">
        <f t="shared" si="10"/>
        <v>3.2829999999999999</v>
      </c>
      <c r="D492" s="441">
        <v>526</v>
      </c>
      <c r="E492" s="420">
        <f>C492/D492</f>
        <v>6.2414448669201516E-3</v>
      </c>
      <c r="F492" s="204"/>
      <c r="G492" s="204"/>
      <c r="H492" s="204"/>
      <c r="I492" s="204"/>
      <c r="J492" s="204"/>
      <c r="K492" s="204"/>
    </row>
    <row r="493" spans="1:11" s="164" customFormat="1" ht="15.75" customHeight="1" x14ac:dyDescent="0.2">
      <c r="B493" s="246">
        <v>2011</v>
      </c>
      <c r="C493" s="589">
        <f t="shared" si="10"/>
        <v>3.2995119414011551</v>
      </c>
      <c r="D493" s="441">
        <v>526</v>
      </c>
      <c r="E493" s="420">
        <f>C493/D493</f>
        <v>6.2728363904964923E-3</v>
      </c>
      <c r="F493" s="204"/>
      <c r="G493" s="204"/>
      <c r="H493" s="204"/>
      <c r="I493" s="204"/>
      <c r="J493" s="204"/>
      <c r="K493" s="204"/>
    </row>
    <row r="494" spans="1:11" s="164" customFormat="1" ht="142.5" customHeight="1" x14ac:dyDescent="0.2">
      <c r="B494" s="581"/>
      <c r="C494" s="589"/>
      <c r="D494" s="204"/>
      <c r="E494" s="204"/>
      <c r="F494" s="204"/>
      <c r="G494" s="204"/>
      <c r="H494" s="204"/>
      <c r="I494" s="204"/>
      <c r="J494" s="204"/>
      <c r="K494" s="204"/>
    </row>
    <row r="495" spans="1:11" s="172" customFormat="1" ht="15.75" customHeight="1" x14ac:dyDescent="0.2">
      <c r="A495" s="164"/>
      <c r="B495" s="206"/>
      <c r="C495" s="207"/>
      <c r="D495" s="207"/>
      <c r="E495" s="207"/>
      <c r="F495" s="207"/>
      <c r="G495" s="207"/>
      <c r="H495" s="207"/>
      <c r="I495" s="207"/>
      <c r="J495" s="207"/>
      <c r="K495" s="207"/>
    </row>
    <row r="496" spans="1:11" s="164" customFormat="1" ht="15.75" customHeight="1" x14ac:dyDescent="0.2"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</row>
    <row r="497" spans="1:11" s="164" customFormat="1" ht="24.95" customHeight="1" x14ac:dyDescent="0.2">
      <c r="A497" s="164">
        <v>5</v>
      </c>
      <c r="B497" s="271" t="s">
        <v>217</v>
      </c>
      <c r="C497" s="305"/>
      <c r="D497" s="305"/>
      <c r="E497" s="305"/>
      <c r="F497" s="306"/>
      <c r="G497" s="221"/>
      <c r="H497" s="204"/>
      <c r="I497" s="204"/>
      <c r="J497" s="204"/>
      <c r="K497" s="204"/>
    </row>
    <row r="498" spans="1:11" s="164" customFormat="1" ht="15.75" customHeight="1" x14ac:dyDescent="0.2">
      <c r="B498" s="577"/>
      <c r="C498" s="204"/>
      <c r="D498" s="204"/>
      <c r="E498" s="204"/>
      <c r="F498" s="204"/>
      <c r="G498" s="204"/>
      <c r="H498" s="204"/>
      <c r="I498" s="204"/>
      <c r="J498" s="204"/>
      <c r="K498" s="204"/>
    </row>
    <row r="499" spans="1:11" s="164" customFormat="1" ht="15.75" customHeight="1" x14ac:dyDescent="0.2">
      <c r="B499" s="579"/>
      <c r="C499" s="431" t="s">
        <v>32</v>
      </c>
      <c r="D499" s="446"/>
      <c r="E499" s="440" t="s">
        <v>276</v>
      </c>
      <c r="F499" s="204"/>
      <c r="G499" s="204"/>
      <c r="H499" s="204"/>
      <c r="I499" s="204"/>
      <c r="J499" s="204"/>
      <c r="K499" s="204"/>
    </row>
    <row r="500" spans="1:11" s="164" customFormat="1" ht="15.75" customHeight="1" x14ac:dyDescent="0.3">
      <c r="B500" s="203"/>
      <c r="C500" s="430" t="s">
        <v>274</v>
      </c>
      <c r="D500" s="447" t="s">
        <v>273</v>
      </c>
      <c r="E500" s="439" t="s">
        <v>272</v>
      </c>
      <c r="F500" s="204"/>
      <c r="G500" s="204"/>
      <c r="H500" s="204"/>
      <c r="I500" s="204"/>
      <c r="J500" s="204"/>
      <c r="K500" s="204"/>
    </row>
    <row r="501" spans="1:11" s="164" customFormat="1" ht="15.75" customHeight="1" x14ac:dyDescent="0.2">
      <c r="B501" s="246">
        <v>2007</v>
      </c>
      <c r="C501" s="589">
        <f>D178</f>
        <v>1.881</v>
      </c>
      <c r="D501" s="441">
        <v>162</v>
      </c>
      <c r="E501" s="420">
        <f>C501/D501</f>
        <v>1.1611111111111112E-2</v>
      </c>
      <c r="F501" s="204"/>
      <c r="G501" s="204"/>
      <c r="H501" s="204"/>
      <c r="I501" s="204"/>
      <c r="J501" s="204"/>
      <c r="K501" s="204"/>
    </row>
    <row r="502" spans="1:11" s="164" customFormat="1" ht="15.75" customHeight="1" x14ac:dyDescent="0.2">
      <c r="B502" s="246">
        <v>2008</v>
      </c>
      <c r="C502" s="589">
        <f>D179</f>
        <v>3.0579999999999998</v>
      </c>
      <c r="D502" s="441">
        <v>162</v>
      </c>
      <c r="E502" s="420">
        <f>C502/D502</f>
        <v>1.8876543209876542E-2</v>
      </c>
      <c r="F502" s="204"/>
      <c r="G502" s="204"/>
      <c r="H502" s="204"/>
      <c r="I502" s="204"/>
      <c r="J502" s="204"/>
      <c r="K502" s="204"/>
    </row>
    <row r="503" spans="1:11" s="164" customFormat="1" ht="15.75" customHeight="1" x14ac:dyDescent="0.2">
      <c r="B503" s="246">
        <v>2009</v>
      </c>
      <c r="C503" s="589">
        <f>D180</f>
        <v>3.06</v>
      </c>
      <c r="D503" s="441">
        <v>162</v>
      </c>
      <c r="E503" s="420">
        <f>C503/D503</f>
        <v>1.8888888888888889E-2</v>
      </c>
      <c r="F503" s="204"/>
      <c r="G503" s="204"/>
      <c r="H503" s="204"/>
      <c r="I503" s="204"/>
      <c r="J503" s="204"/>
      <c r="K503" s="204"/>
    </row>
    <row r="504" spans="1:11" s="164" customFormat="1" ht="15.75" customHeight="1" x14ac:dyDescent="0.2">
      <c r="B504" s="246">
        <v>2010</v>
      </c>
      <c r="C504" s="589">
        <f>D181</f>
        <v>3.21</v>
      </c>
      <c r="D504" s="441">
        <v>162</v>
      </c>
      <c r="E504" s="420">
        <f>C504/D504</f>
        <v>1.9814814814814813E-2</v>
      </c>
      <c r="F504" s="204"/>
      <c r="G504" s="204"/>
      <c r="H504" s="204"/>
      <c r="I504" s="204"/>
      <c r="J504" s="204"/>
      <c r="K504" s="204"/>
    </row>
    <row r="505" spans="1:11" s="164" customFormat="1" ht="15.75" customHeight="1" x14ac:dyDescent="0.2">
      <c r="B505" s="246">
        <v>2011</v>
      </c>
      <c r="C505" s="589">
        <f>D182</f>
        <v>3.2232563856230936</v>
      </c>
      <c r="D505" s="441">
        <v>162</v>
      </c>
      <c r="E505" s="420">
        <f>C505/D505</f>
        <v>1.9896644355698108E-2</v>
      </c>
      <c r="F505" s="204"/>
      <c r="G505" s="204"/>
      <c r="H505" s="204"/>
      <c r="I505" s="204"/>
      <c r="J505" s="204"/>
      <c r="K505" s="204"/>
    </row>
    <row r="506" spans="1:11" s="164" customFormat="1" ht="15.75" customHeight="1" x14ac:dyDescent="0.2">
      <c r="B506" s="579"/>
      <c r="C506"/>
      <c r="D506"/>
      <c r="E506"/>
      <c r="F506" s="204"/>
      <c r="G506" s="204"/>
      <c r="H506" s="204"/>
      <c r="I506" s="204"/>
      <c r="J506" s="204"/>
      <c r="K506" s="204"/>
    </row>
    <row r="507" spans="1:11" s="172" customFormat="1" ht="174.75" customHeight="1" x14ac:dyDescent="0.2">
      <c r="A507" s="164"/>
      <c r="B507" s="582"/>
      <c r="C507" s="498"/>
      <c r="D507" s="498"/>
      <c r="E507" s="498"/>
      <c r="F507" s="207"/>
      <c r="G507" s="207"/>
      <c r="H507" s="207"/>
      <c r="I507" s="207"/>
      <c r="J507" s="207"/>
      <c r="K507" s="207"/>
    </row>
    <row r="508" spans="1:11" s="164" customFormat="1" ht="15.75" customHeight="1" x14ac:dyDescent="0.2"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</row>
    <row r="509" spans="1:11" s="164" customFormat="1" ht="24.95" customHeight="1" x14ac:dyDescent="0.2">
      <c r="A509" s="164">
        <v>5</v>
      </c>
      <c r="B509" s="271" t="s">
        <v>218</v>
      </c>
      <c r="C509" s="305"/>
      <c r="D509" s="305"/>
      <c r="E509" s="305"/>
      <c r="F509" s="306"/>
      <c r="G509" s="221"/>
      <c r="H509" s="204"/>
      <c r="I509" s="204"/>
      <c r="J509" s="204"/>
      <c r="K509" s="204"/>
    </row>
    <row r="510" spans="1:11" s="164" customFormat="1" ht="15.75" customHeight="1" x14ac:dyDescent="0.2">
      <c r="B510" s="577"/>
      <c r="C510" s="204"/>
      <c r="D510" s="204"/>
      <c r="E510" s="204"/>
      <c r="F510" s="204"/>
      <c r="G510" s="204"/>
      <c r="H510" s="204"/>
      <c r="I510" s="204"/>
      <c r="J510" s="204"/>
      <c r="K510" s="204"/>
    </row>
    <row r="511" spans="1:11" s="164" customFormat="1" ht="15.75" customHeight="1" x14ac:dyDescent="0.2">
      <c r="B511" s="579"/>
      <c r="C511" s="432" t="s">
        <v>33</v>
      </c>
      <c r="D511" s="448"/>
      <c r="E511" s="440" t="s">
        <v>275</v>
      </c>
      <c r="F511" s="204"/>
      <c r="G511" s="204"/>
      <c r="H511" s="204"/>
      <c r="I511" s="204"/>
      <c r="J511" s="204"/>
      <c r="K511" s="204"/>
    </row>
    <row r="512" spans="1:11" s="164" customFormat="1" ht="33.75" customHeight="1" x14ac:dyDescent="0.2">
      <c r="B512" s="203"/>
      <c r="C512" s="429" t="s">
        <v>30</v>
      </c>
      <c r="D512" s="449" t="s">
        <v>278</v>
      </c>
      <c r="E512" s="439" t="s">
        <v>277</v>
      </c>
      <c r="F512" s="204"/>
      <c r="G512" s="204"/>
      <c r="H512" s="204"/>
      <c r="I512" s="204"/>
      <c r="J512" s="204"/>
      <c r="K512" s="204"/>
    </row>
    <row r="513" spans="1:11" s="164" customFormat="1" ht="15.75" customHeight="1" x14ac:dyDescent="0.2">
      <c r="B513" s="246">
        <v>2007</v>
      </c>
      <c r="C513" s="590">
        <f>E178</f>
        <v>7.0000000000000007E-2</v>
      </c>
      <c r="D513" s="441">
        <v>67</v>
      </c>
      <c r="E513" s="420">
        <f>C513/D513</f>
        <v>1.0447761194029852E-3</v>
      </c>
      <c r="F513" s="204"/>
      <c r="G513" s="204"/>
      <c r="H513" s="204"/>
      <c r="I513" s="204"/>
      <c r="J513" s="204"/>
      <c r="K513" s="204"/>
    </row>
    <row r="514" spans="1:11" s="164" customFormat="1" ht="15.75" customHeight="1" x14ac:dyDescent="0.2">
      <c r="B514" s="246">
        <v>2008</v>
      </c>
      <c r="C514" s="590">
        <f>E179</f>
        <v>7.0999999999999994E-2</v>
      </c>
      <c r="D514" s="441">
        <v>67</v>
      </c>
      <c r="E514" s="420">
        <f>C514/D514</f>
        <v>1.0597014925373134E-3</v>
      </c>
      <c r="F514" s="204"/>
      <c r="G514" s="204"/>
      <c r="H514" s="204"/>
      <c r="I514" s="204"/>
      <c r="J514" s="204"/>
      <c r="K514" s="204"/>
    </row>
    <row r="515" spans="1:11" s="164" customFormat="1" ht="15.75" customHeight="1" x14ac:dyDescent="0.2">
      <c r="B515" s="246">
        <v>2009</v>
      </c>
      <c r="C515" s="590">
        <f>E180</f>
        <v>7.0000000000000007E-2</v>
      </c>
      <c r="D515" s="441">
        <v>67</v>
      </c>
      <c r="E515" s="420">
        <f>C515/D515</f>
        <v>1.0447761194029852E-3</v>
      </c>
      <c r="F515" s="204"/>
      <c r="G515" s="204"/>
      <c r="H515" s="204"/>
      <c r="I515" s="204"/>
      <c r="J515" s="204"/>
      <c r="K515" s="204"/>
    </row>
    <row r="516" spans="1:11" s="164" customFormat="1" ht="15.75" customHeight="1" x14ac:dyDescent="0.2">
      <c r="B516" s="246">
        <v>2010</v>
      </c>
      <c r="C516" s="590">
        <f>E181</f>
        <v>7.2999999999999995E-2</v>
      </c>
      <c r="D516" s="441">
        <v>67</v>
      </c>
      <c r="E516" s="420">
        <f>C516/D516</f>
        <v>1.0895522388059701E-3</v>
      </c>
      <c r="F516" s="204"/>
      <c r="G516" s="204"/>
      <c r="H516" s="204"/>
      <c r="I516" s="204"/>
      <c r="J516" s="204"/>
      <c r="K516" s="204"/>
    </row>
    <row r="517" spans="1:11" s="164" customFormat="1" ht="15.75" customHeight="1" x14ac:dyDescent="0.2">
      <c r="B517" s="246">
        <v>2011</v>
      </c>
      <c r="C517" s="590">
        <f>E182</f>
        <v>7.625555577806141E-2</v>
      </c>
      <c r="D517" s="441">
        <v>67</v>
      </c>
      <c r="E517" s="420">
        <f>C517/D517</f>
        <v>1.1381426235531553E-3</v>
      </c>
      <c r="F517" s="204"/>
      <c r="G517" s="204"/>
      <c r="H517" s="204"/>
      <c r="I517" s="204"/>
      <c r="J517" s="204"/>
      <c r="K517" s="204"/>
    </row>
    <row r="518" spans="1:11" s="164" customFormat="1" ht="15.75" customHeight="1" x14ac:dyDescent="0.2">
      <c r="B518" s="579"/>
      <c r="C518"/>
      <c r="D518"/>
      <c r="E518"/>
      <c r="F518" s="204"/>
      <c r="G518" s="204"/>
      <c r="H518" s="204"/>
      <c r="I518" s="204"/>
      <c r="J518" s="204"/>
      <c r="K518" s="204"/>
    </row>
    <row r="519" spans="1:11" s="164" customFormat="1" ht="15.75" customHeight="1" x14ac:dyDescent="0.2">
      <c r="B519" s="580"/>
      <c r="C519"/>
      <c r="D519"/>
      <c r="E519"/>
      <c r="F519" s="204"/>
      <c r="G519" s="204"/>
      <c r="H519" s="204"/>
      <c r="I519" s="204"/>
      <c r="J519" s="204"/>
      <c r="K519" s="204"/>
    </row>
    <row r="520" spans="1:11" s="164" customFormat="1" ht="15.75" customHeight="1" x14ac:dyDescent="0.2">
      <c r="B520" s="203"/>
      <c r="C520" s="204"/>
      <c r="D520" s="204"/>
      <c r="E520" s="204"/>
      <c r="F520" s="204"/>
      <c r="G520" s="204"/>
      <c r="H520" s="204"/>
      <c r="I520" s="204"/>
      <c r="J520" s="204"/>
      <c r="K520" s="204"/>
    </row>
    <row r="521" spans="1:11" s="164" customFormat="1" ht="15.75" customHeight="1" x14ac:dyDescent="0.2">
      <c r="B521" s="203"/>
      <c r="C521" s="204"/>
      <c r="D521" s="204"/>
      <c r="E521" s="204"/>
      <c r="F521" s="204"/>
      <c r="G521" s="204"/>
      <c r="H521" s="204"/>
      <c r="I521" s="204"/>
      <c r="J521" s="204"/>
      <c r="K521" s="204"/>
    </row>
    <row r="522" spans="1:11" s="164" customFormat="1" ht="15.75" customHeight="1" x14ac:dyDescent="0.2">
      <c r="B522" s="203"/>
      <c r="C522" s="204"/>
      <c r="D522" s="204"/>
      <c r="E522" s="204"/>
      <c r="F522" s="204"/>
      <c r="G522" s="204"/>
      <c r="H522" s="204"/>
      <c r="I522" s="204"/>
      <c r="J522" s="204"/>
      <c r="K522" s="204"/>
    </row>
    <row r="523" spans="1:11" s="164" customFormat="1" ht="15.75" customHeight="1" x14ac:dyDescent="0.2">
      <c r="B523" s="203"/>
      <c r="C523" s="204"/>
      <c r="D523" s="204"/>
      <c r="E523" s="204"/>
      <c r="F523" s="204"/>
      <c r="G523" s="204"/>
      <c r="H523" s="204"/>
      <c r="I523" s="204"/>
      <c r="J523" s="204"/>
      <c r="K523" s="204"/>
    </row>
    <row r="524" spans="1:11" s="164" customFormat="1" ht="15.75" customHeight="1" x14ac:dyDescent="0.2">
      <c r="B524" s="203"/>
      <c r="C524" s="204"/>
      <c r="D524" s="204"/>
      <c r="E524" s="204"/>
      <c r="F524" s="204"/>
      <c r="G524" s="204"/>
      <c r="H524" s="204"/>
      <c r="I524" s="204"/>
      <c r="J524" s="204"/>
      <c r="K524" s="204"/>
    </row>
    <row r="525" spans="1:11" s="164" customFormat="1" ht="15.75" customHeight="1" x14ac:dyDescent="0.2">
      <c r="B525" s="203"/>
      <c r="C525" s="204"/>
      <c r="D525" s="204"/>
      <c r="E525" s="204"/>
      <c r="F525" s="204"/>
      <c r="G525" s="204"/>
      <c r="H525" s="204"/>
      <c r="I525" s="204"/>
      <c r="J525" s="204"/>
      <c r="K525" s="204"/>
    </row>
    <row r="526" spans="1:11" s="164" customFormat="1" ht="15.75" customHeight="1" x14ac:dyDescent="0.2">
      <c r="B526" s="203"/>
      <c r="C526" s="204"/>
      <c r="D526" s="204"/>
      <c r="E526" s="204"/>
      <c r="F526" s="204"/>
      <c r="G526" s="204"/>
      <c r="H526" s="204"/>
      <c r="I526" s="204"/>
      <c r="J526" s="204"/>
      <c r="K526" s="204"/>
    </row>
    <row r="527" spans="1:11" s="172" customFormat="1" ht="15.75" customHeight="1" x14ac:dyDescent="0.2">
      <c r="A527" s="164"/>
      <c r="B527" s="206"/>
      <c r="C527" s="207"/>
      <c r="D527" s="207"/>
      <c r="E527" s="207"/>
      <c r="F527" s="207"/>
      <c r="G527" s="207"/>
      <c r="H527" s="207"/>
      <c r="I527" s="207"/>
      <c r="J527" s="207"/>
      <c r="K527" s="207"/>
    </row>
    <row r="528" spans="1:11" s="164" customFormat="1" ht="15.75" customHeight="1" x14ac:dyDescent="0.2"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</row>
    <row r="529" spans="1:14" s="186" customFormat="1" ht="24.95" customHeight="1" x14ac:dyDescent="0.2">
      <c r="A529" s="164">
        <v>5</v>
      </c>
      <c r="B529" s="227" t="s">
        <v>148</v>
      </c>
      <c r="C529" s="295"/>
      <c r="D529" s="295"/>
      <c r="E529" s="295"/>
      <c r="F529" s="296"/>
      <c r="G529" s="204"/>
      <c r="H529" s="204"/>
      <c r="I529" s="204"/>
      <c r="J529" s="204"/>
      <c r="K529" s="204"/>
      <c r="L529" s="164"/>
      <c r="M529" s="164"/>
      <c r="N529" s="164"/>
    </row>
    <row r="530" spans="1:14" s="186" customFormat="1" ht="15.75" customHeight="1" x14ac:dyDescent="0.2">
      <c r="A530" s="164"/>
      <c r="B530" s="572"/>
      <c r="C530" s="204"/>
      <c r="D530" s="204"/>
      <c r="E530" s="204"/>
      <c r="F530" s="204"/>
      <c r="G530" s="204"/>
      <c r="H530" s="204"/>
      <c r="I530" s="204"/>
      <c r="J530" s="204"/>
      <c r="K530" s="204"/>
      <c r="L530" s="164"/>
      <c r="M530" s="164"/>
      <c r="N530" s="164"/>
    </row>
    <row r="531" spans="1:14" s="186" customFormat="1" ht="15.75" customHeight="1" x14ac:dyDescent="0.2">
      <c r="A531" s="164"/>
      <c r="B531" s="193"/>
      <c r="C531" s="204"/>
      <c r="D531" s="204"/>
      <c r="E531" s="204"/>
      <c r="F531" s="204"/>
      <c r="G531" s="204"/>
      <c r="H531" s="204"/>
      <c r="I531" s="204"/>
      <c r="J531" s="204"/>
      <c r="K531" s="204"/>
      <c r="L531" s="164"/>
      <c r="M531" s="164"/>
      <c r="N531" s="164"/>
    </row>
    <row r="532" spans="1:14" s="186" customFormat="1" ht="15.75" customHeight="1" x14ac:dyDescent="0.2">
      <c r="A532" s="164"/>
      <c r="B532" s="547" t="s">
        <v>21</v>
      </c>
      <c r="E532" s="204"/>
      <c r="F532" s="204"/>
      <c r="G532" s="204"/>
      <c r="H532" s="204"/>
      <c r="I532" s="204"/>
      <c r="J532" s="204"/>
      <c r="K532" s="204"/>
      <c r="L532" s="164"/>
      <c r="M532" s="164"/>
      <c r="N532" s="164"/>
    </row>
    <row r="533" spans="1:14" s="186" customFormat="1" ht="15.75" customHeight="1" x14ac:dyDescent="0.2">
      <c r="A533" s="164"/>
      <c r="B533" s="203"/>
      <c r="C533" s="502" t="s">
        <v>305</v>
      </c>
      <c r="D533" s="164"/>
      <c r="E533" s="204"/>
      <c r="F533" s="204"/>
      <c r="G533" s="204"/>
      <c r="H533" s="204"/>
      <c r="I533" s="204"/>
      <c r="J533" s="204"/>
      <c r="K533" s="204"/>
      <c r="L533" s="164"/>
      <c r="M533" s="164"/>
      <c r="N533" s="164"/>
    </row>
    <row r="534" spans="1:14" s="186" customFormat="1" ht="15.75" customHeight="1" x14ac:dyDescent="0.2">
      <c r="A534" s="164"/>
      <c r="B534" s="246" t="s">
        <v>22</v>
      </c>
      <c r="C534" s="308">
        <v>16</v>
      </c>
      <c r="E534" s="204"/>
      <c r="F534" s="204"/>
      <c r="G534" s="204"/>
      <c r="H534" s="204"/>
      <c r="I534" s="204"/>
      <c r="J534" s="204"/>
      <c r="K534" s="204"/>
      <c r="L534" s="164"/>
      <c r="M534" s="164"/>
      <c r="N534" s="164"/>
    </row>
    <row r="535" spans="1:14" s="186" customFormat="1" ht="15.75" customHeight="1" x14ac:dyDescent="0.2">
      <c r="A535" s="164"/>
      <c r="B535" s="246" t="s">
        <v>23</v>
      </c>
      <c r="C535" s="308">
        <v>5</v>
      </c>
      <c r="D535" s="204"/>
      <c r="E535" s="204"/>
      <c r="F535" s="204"/>
      <c r="G535" s="204"/>
      <c r="H535" s="204"/>
      <c r="I535" s="204"/>
      <c r="J535" s="204"/>
      <c r="K535" s="204"/>
      <c r="L535" s="164"/>
      <c r="M535" s="164"/>
      <c r="N535" s="164"/>
    </row>
    <row r="536" spans="1:14" s="186" customFormat="1" ht="15.75" customHeight="1" x14ac:dyDescent="0.2">
      <c r="A536" s="164"/>
      <c r="B536" s="246" t="s">
        <v>149</v>
      </c>
      <c r="C536" s="308">
        <v>2</v>
      </c>
      <c r="D536" s="204"/>
      <c r="E536" s="204"/>
      <c r="F536" s="204"/>
      <c r="G536" s="204"/>
      <c r="H536" s="204"/>
      <c r="I536" s="204"/>
      <c r="J536" s="204"/>
      <c r="K536" s="204"/>
      <c r="L536" s="164"/>
      <c r="M536" s="164"/>
      <c r="N536" s="164"/>
    </row>
    <row r="537" spans="1:14" s="186" customFormat="1" ht="15.75" customHeight="1" x14ac:dyDescent="0.2">
      <c r="A537" s="164"/>
      <c r="B537" s="203"/>
      <c r="C537" s="204"/>
      <c r="D537" s="204"/>
      <c r="E537" s="204"/>
      <c r="F537" s="204"/>
      <c r="G537" s="204"/>
      <c r="H537" s="204"/>
      <c r="I537" s="204"/>
      <c r="J537" s="204"/>
      <c r="K537" s="204"/>
      <c r="L537" s="164"/>
      <c r="M537" s="164"/>
      <c r="N537" s="164"/>
    </row>
    <row r="538" spans="1:14" s="186" customFormat="1" ht="15.75" customHeight="1" x14ac:dyDescent="0.2">
      <c r="A538" s="164"/>
      <c r="B538" s="203"/>
      <c r="C538" s="204"/>
      <c r="D538" s="204"/>
      <c r="E538" s="204"/>
      <c r="F538" s="204"/>
      <c r="G538" s="204"/>
      <c r="H538" s="204"/>
      <c r="I538" s="204"/>
      <c r="J538" s="204"/>
      <c r="K538" s="204"/>
      <c r="L538" s="164"/>
      <c r="M538" s="164"/>
      <c r="N538" s="164"/>
    </row>
    <row r="539" spans="1:14" s="186" customFormat="1" ht="15.75" customHeight="1" x14ac:dyDescent="0.2">
      <c r="A539" s="164"/>
      <c r="B539" s="203"/>
      <c r="C539" s="204"/>
      <c r="D539" s="204"/>
      <c r="E539" s="204"/>
      <c r="F539" s="204"/>
      <c r="G539" s="204"/>
      <c r="H539" s="204"/>
      <c r="I539" s="204"/>
      <c r="J539" s="204"/>
      <c r="K539" s="204"/>
      <c r="L539" s="164"/>
      <c r="M539" s="164"/>
      <c r="N539" s="164"/>
    </row>
    <row r="540" spans="1:14" s="172" customFormat="1" ht="15.75" customHeight="1" x14ac:dyDescent="0.2">
      <c r="A540" s="164"/>
      <c r="B540" s="206"/>
      <c r="C540" s="207"/>
      <c r="D540" s="207"/>
      <c r="E540" s="207"/>
      <c r="F540" s="207"/>
      <c r="G540" s="207"/>
      <c r="H540" s="207"/>
      <c r="I540" s="207"/>
      <c r="J540" s="207"/>
      <c r="K540" s="207"/>
    </row>
    <row r="541" spans="1:14" s="186" customFormat="1" ht="15.75" customHeight="1" x14ac:dyDescent="0.2">
      <c r="A541" s="164"/>
      <c r="B541" s="199"/>
      <c r="C541" s="204"/>
      <c r="D541" s="204"/>
      <c r="E541" s="204"/>
      <c r="F541" s="204"/>
      <c r="G541" s="204"/>
      <c r="H541" s="204"/>
      <c r="I541" s="204"/>
      <c r="J541" s="204"/>
      <c r="K541" s="204"/>
      <c r="L541" s="164"/>
      <c r="M541" s="164"/>
      <c r="N541" s="164"/>
    </row>
    <row r="542" spans="1:14" s="186" customFormat="1" ht="24.95" customHeight="1" x14ac:dyDescent="0.2">
      <c r="A542" s="164">
        <v>5</v>
      </c>
      <c r="B542" s="271" t="s">
        <v>150</v>
      </c>
      <c r="C542" s="305"/>
      <c r="D542" s="305"/>
      <c r="E542" s="305"/>
      <c r="F542" s="305"/>
      <c r="G542" s="306"/>
      <c r="H542" s="204"/>
      <c r="I542" s="204"/>
      <c r="J542" s="204"/>
      <c r="K542" s="204"/>
      <c r="L542" s="164"/>
      <c r="M542" s="164"/>
      <c r="N542" s="164"/>
    </row>
    <row r="543" spans="1:14" s="186" customFormat="1" ht="15.75" customHeight="1" x14ac:dyDescent="0.2">
      <c r="A543" s="164"/>
      <c r="B543" s="203"/>
      <c r="C543" s="204"/>
      <c r="D543" s="204"/>
      <c r="E543" s="204"/>
      <c r="F543" s="204"/>
      <c r="G543" s="204"/>
      <c r="H543" s="204"/>
      <c r="I543" s="204"/>
      <c r="J543" s="204"/>
      <c r="K543" s="204"/>
      <c r="L543" s="164"/>
      <c r="M543" s="164"/>
      <c r="N543" s="164"/>
    </row>
    <row r="544" spans="1:14" s="186" customFormat="1" ht="15.75" customHeight="1" x14ac:dyDescent="0.2">
      <c r="A544" s="164"/>
      <c r="B544" s="201" t="s">
        <v>5</v>
      </c>
      <c r="C544" s="204"/>
      <c r="D544" s="204"/>
      <c r="E544" s="204"/>
      <c r="F544" s="204"/>
      <c r="G544" s="204"/>
      <c r="H544" s="204"/>
      <c r="I544" s="204"/>
      <c r="J544" s="204"/>
      <c r="K544" s="204"/>
      <c r="L544" s="164"/>
      <c r="M544" s="164"/>
      <c r="N544" s="164"/>
    </row>
    <row r="545" spans="1:14" s="186" customFormat="1" ht="15.75" customHeight="1" x14ac:dyDescent="0.2">
      <c r="A545" s="164"/>
      <c r="B545" s="190"/>
      <c r="C545" s="30" t="s">
        <v>306</v>
      </c>
      <c r="D545" s="156"/>
      <c r="E545" s="156"/>
      <c r="F545" s="156"/>
      <c r="G545" s="204"/>
      <c r="H545" s="204"/>
      <c r="I545" s="204"/>
      <c r="J545" s="204"/>
      <c r="K545" s="204"/>
      <c r="L545" s="164"/>
      <c r="M545" s="164"/>
      <c r="N545" s="164"/>
    </row>
    <row r="546" spans="1:14" s="186" customFormat="1" ht="15.75" customHeight="1" x14ac:dyDescent="0.2">
      <c r="A546" s="164"/>
      <c r="B546" s="246">
        <v>2007</v>
      </c>
      <c r="C546" s="184">
        <v>3.29</v>
      </c>
      <c r="G546" s="204"/>
      <c r="H546" s="204"/>
      <c r="I546" s="204"/>
      <c r="J546" s="204"/>
      <c r="K546" s="204"/>
      <c r="L546" s="164"/>
      <c r="M546" s="164"/>
      <c r="N546" s="164"/>
    </row>
    <row r="547" spans="1:14" s="186" customFormat="1" ht="15.75" customHeight="1" x14ac:dyDescent="0.2">
      <c r="A547" s="164"/>
      <c r="B547" s="246">
        <v>2008</v>
      </c>
      <c r="C547" s="184">
        <v>5.75</v>
      </c>
      <c r="D547" s="204"/>
      <c r="E547" s="204"/>
      <c r="F547" s="204"/>
      <c r="G547" s="204"/>
      <c r="H547" s="204"/>
      <c r="I547" s="204"/>
      <c r="J547" s="204"/>
      <c r="K547" s="204"/>
      <c r="L547" s="164"/>
      <c r="M547" s="164"/>
      <c r="N547" s="164"/>
    </row>
    <row r="548" spans="1:14" s="186" customFormat="1" ht="15.75" customHeight="1" x14ac:dyDescent="0.2">
      <c r="A548" s="164"/>
      <c r="B548" s="246">
        <v>2009</v>
      </c>
      <c r="C548" s="184">
        <v>12.6</v>
      </c>
      <c r="D548" s="204"/>
      <c r="E548" s="204"/>
      <c r="F548" s="204"/>
      <c r="G548" s="204"/>
      <c r="H548" s="204"/>
      <c r="I548" s="204"/>
      <c r="J548" s="204"/>
      <c r="K548" s="204"/>
      <c r="L548" s="164"/>
      <c r="M548" s="164"/>
      <c r="N548" s="164"/>
    </row>
    <row r="549" spans="1:14" s="186" customFormat="1" ht="15.75" customHeight="1" x14ac:dyDescent="0.2">
      <c r="A549" s="164"/>
      <c r="B549" s="246">
        <v>2010</v>
      </c>
      <c r="C549" s="184">
        <v>1.37</v>
      </c>
      <c r="E549" s="204"/>
      <c r="F549" s="204"/>
      <c r="G549" s="204"/>
      <c r="H549" s="204"/>
      <c r="I549" s="204"/>
      <c r="J549" s="204"/>
      <c r="K549" s="204"/>
      <c r="L549" s="164"/>
      <c r="M549" s="164"/>
      <c r="N549" s="164"/>
    </row>
    <row r="550" spans="1:14" s="186" customFormat="1" ht="15.75" customHeight="1" x14ac:dyDescent="0.2">
      <c r="A550" s="164"/>
      <c r="B550" s="246">
        <v>2011</v>
      </c>
      <c r="C550" s="184" t="s">
        <v>328</v>
      </c>
      <c r="D550" s="204"/>
      <c r="E550" s="204"/>
      <c r="F550" s="204"/>
      <c r="G550" s="204"/>
      <c r="H550" s="204"/>
      <c r="I550" s="204"/>
      <c r="J550" s="204"/>
      <c r="K550" s="204"/>
      <c r="L550" s="164"/>
      <c r="M550" s="164"/>
      <c r="N550" s="164"/>
    </row>
    <row r="551" spans="1:14" s="186" customFormat="1" ht="15.75" customHeight="1" x14ac:dyDescent="0.2">
      <c r="A551" s="164"/>
      <c r="B551" s="203"/>
      <c r="C551" s="204"/>
      <c r="D551" s="204"/>
      <c r="E551" s="204"/>
      <c r="F551" s="204"/>
      <c r="G551" s="204"/>
      <c r="H551" s="204"/>
      <c r="I551" s="204"/>
      <c r="J551" s="204"/>
      <c r="K551" s="204"/>
      <c r="L551" s="164"/>
      <c r="M551" s="164"/>
      <c r="N551" s="164"/>
    </row>
    <row r="552" spans="1:14" s="186" customFormat="1" ht="15.75" customHeight="1" x14ac:dyDescent="0.2">
      <c r="A552" s="164"/>
      <c r="B552" s="203"/>
      <c r="C552" s="204"/>
      <c r="D552" s="204"/>
      <c r="E552" s="204"/>
      <c r="F552" s="204"/>
      <c r="G552" s="204"/>
      <c r="H552" s="204"/>
      <c r="I552" s="204"/>
      <c r="J552" s="204"/>
      <c r="K552" s="204"/>
      <c r="L552" s="164"/>
      <c r="M552" s="164"/>
      <c r="N552" s="164"/>
    </row>
    <row r="553" spans="1:14" s="186" customFormat="1" ht="15.75" customHeight="1" x14ac:dyDescent="0.2">
      <c r="A553" s="164"/>
      <c r="B553" s="203"/>
      <c r="C553" s="204"/>
      <c r="D553" s="204"/>
      <c r="E553" s="204"/>
      <c r="F553" s="204"/>
      <c r="G553" s="204"/>
      <c r="H553" s="204"/>
      <c r="I553" s="204"/>
      <c r="J553" s="204"/>
      <c r="K553" s="204"/>
      <c r="L553" s="164"/>
      <c r="M553" s="164"/>
      <c r="N553" s="164"/>
    </row>
    <row r="554" spans="1:14" s="186" customFormat="1" ht="15.75" customHeight="1" x14ac:dyDescent="0.2">
      <c r="A554" s="164"/>
      <c r="B554" s="203"/>
      <c r="C554" s="204"/>
      <c r="D554" s="204"/>
      <c r="E554" s="204"/>
      <c r="F554" s="204"/>
      <c r="G554" s="204"/>
      <c r="H554" s="204"/>
      <c r="I554" s="204"/>
      <c r="J554" s="204"/>
      <c r="K554" s="204"/>
      <c r="L554" s="164"/>
      <c r="M554" s="164"/>
      <c r="N554" s="164"/>
    </row>
    <row r="555" spans="1:14" s="172" customFormat="1" ht="15.75" customHeight="1" x14ac:dyDescent="0.2">
      <c r="A555" s="164"/>
      <c r="B555" s="206"/>
      <c r="C555" s="207"/>
      <c r="D555" s="207"/>
      <c r="E555" s="207"/>
      <c r="F555" s="207"/>
      <c r="G555" s="207"/>
      <c r="H555" s="207"/>
      <c r="I555" s="207"/>
      <c r="J555" s="207"/>
      <c r="K555" s="207"/>
    </row>
    <row r="556" spans="1:14" s="186" customFormat="1" ht="15.75" customHeight="1" x14ac:dyDescent="0.2">
      <c r="A556" s="164"/>
      <c r="B556" s="295"/>
      <c r="C556" s="204"/>
      <c r="D556" s="204"/>
      <c r="E556" s="204"/>
      <c r="F556" s="204"/>
      <c r="G556" s="204"/>
      <c r="H556" s="204"/>
      <c r="I556" s="204"/>
      <c r="J556" s="204"/>
      <c r="K556" s="204"/>
      <c r="L556" s="164"/>
      <c r="M556" s="164"/>
      <c r="N556" s="164"/>
    </row>
    <row r="557" spans="1:14" s="186" customFormat="1" ht="24.95" customHeight="1" x14ac:dyDescent="0.2">
      <c r="A557" s="164">
        <v>1</v>
      </c>
      <c r="B557" s="227" t="s">
        <v>240</v>
      </c>
      <c r="C557" s="295"/>
      <c r="D557" s="295"/>
      <c r="E557" s="295"/>
      <c r="F557" s="295"/>
      <c r="G557" s="296"/>
      <c r="H557" s="204"/>
      <c r="I557" s="204"/>
      <c r="J557" s="204"/>
      <c r="K557" s="204"/>
      <c r="L557" s="164"/>
      <c r="M557" s="164"/>
      <c r="N557" s="164"/>
    </row>
    <row r="558" spans="1:14" s="186" customFormat="1" ht="15.75" customHeight="1" x14ac:dyDescent="0.2">
      <c r="A558" s="164"/>
      <c r="B558" s="203"/>
      <c r="C558" s="204"/>
      <c r="D558" s="204"/>
      <c r="E558" s="204"/>
      <c r="F558" s="204"/>
      <c r="G558" s="204"/>
      <c r="H558" s="204"/>
      <c r="I558" s="204"/>
      <c r="J558" s="204"/>
      <c r="K558" s="204"/>
      <c r="L558" s="164"/>
      <c r="M558" s="164"/>
      <c r="N558" s="164"/>
    </row>
    <row r="559" spans="1:14" s="186" customFormat="1" ht="15.75" customHeight="1" x14ac:dyDescent="0.2">
      <c r="A559" s="164"/>
      <c r="B559" s="201" t="s">
        <v>241</v>
      </c>
      <c r="C559" s="204"/>
      <c r="D559" s="204"/>
      <c r="E559" s="204"/>
      <c r="F559" s="204"/>
      <c r="G559" s="204"/>
      <c r="H559" s="204"/>
      <c r="I559" s="204"/>
      <c r="J559" s="204"/>
      <c r="K559" s="204"/>
      <c r="L559" s="164"/>
      <c r="M559" s="164"/>
      <c r="N559" s="164"/>
    </row>
    <row r="560" spans="1:14" s="186" customFormat="1" ht="15.75" customHeight="1" x14ac:dyDescent="0.2">
      <c r="A560" s="164"/>
      <c r="B560" s="190"/>
      <c r="C560" s="30" t="s">
        <v>242</v>
      </c>
      <c r="D560" s="204"/>
      <c r="E560" s="204"/>
      <c r="F560" s="204"/>
      <c r="G560" s="204"/>
      <c r="H560" s="204"/>
      <c r="I560" s="204"/>
      <c r="J560" s="204"/>
      <c r="K560" s="204"/>
      <c r="L560" s="164"/>
      <c r="M560" s="164"/>
      <c r="N560" s="164"/>
    </row>
    <row r="561" spans="1:14" s="186" customFormat="1" ht="15.75" customHeight="1" x14ac:dyDescent="0.2">
      <c r="A561" s="164"/>
      <c r="B561" s="246">
        <v>2008</v>
      </c>
      <c r="C561" s="367">
        <v>4</v>
      </c>
      <c r="D561" s="204"/>
      <c r="E561" s="204"/>
      <c r="F561" s="204"/>
      <c r="G561" s="204"/>
      <c r="H561" s="204"/>
      <c r="I561" s="204"/>
      <c r="J561" s="204"/>
      <c r="K561" s="204"/>
      <c r="L561" s="164"/>
      <c r="M561" s="164"/>
      <c r="N561" s="164"/>
    </row>
    <row r="562" spans="1:14" s="186" customFormat="1" ht="15.75" customHeight="1" x14ac:dyDescent="0.2">
      <c r="A562" s="164"/>
      <c r="B562" s="246">
        <v>2009</v>
      </c>
      <c r="C562" s="367">
        <v>1</v>
      </c>
      <c r="D562" s="204"/>
      <c r="E562" s="204"/>
      <c r="F562" s="204"/>
      <c r="G562" s="204"/>
      <c r="H562" s="204"/>
      <c r="I562" s="204"/>
      <c r="J562" s="204"/>
      <c r="K562" s="204"/>
      <c r="L562" s="164"/>
      <c r="M562" s="164"/>
      <c r="N562" s="164"/>
    </row>
    <row r="563" spans="1:14" s="186" customFormat="1" ht="15.75" customHeight="1" x14ac:dyDescent="0.2">
      <c r="A563" s="164"/>
      <c r="B563" s="246">
        <v>2010</v>
      </c>
      <c r="C563" s="367">
        <v>3</v>
      </c>
      <c r="D563" s="204"/>
      <c r="E563" s="204"/>
      <c r="F563" s="204"/>
      <c r="G563" s="204"/>
      <c r="H563" s="204"/>
      <c r="I563" s="204"/>
      <c r="J563" s="204"/>
      <c r="K563" s="204"/>
      <c r="L563" s="164"/>
      <c r="M563" s="164"/>
      <c r="N563" s="164"/>
    </row>
    <row r="564" spans="1:14" s="186" customFormat="1" ht="15.75" customHeight="1" x14ac:dyDescent="0.2">
      <c r="A564" s="164"/>
      <c r="B564" s="246">
        <v>2011</v>
      </c>
      <c r="C564" s="367">
        <v>9</v>
      </c>
      <c r="D564" s="204"/>
      <c r="E564" s="204"/>
      <c r="F564" s="204"/>
      <c r="G564" s="204"/>
      <c r="H564" s="204"/>
      <c r="I564" s="204"/>
      <c r="J564" s="204"/>
      <c r="K564" s="204"/>
      <c r="L564" s="164"/>
      <c r="M564" s="164"/>
      <c r="N564" s="164"/>
    </row>
    <row r="565" spans="1:14" s="186" customFormat="1" ht="15.75" customHeight="1" x14ac:dyDescent="0.2">
      <c r="A565" s="164"/>
      <c r="B565" s="203"/>
      <c r="C565" s="204"/>
      <c r="D565" s="204"/>
      <c r="E565" s="204"/>
      <c r="F565" s="204"/>
      <c r="G565" s="204"/>
      <c r="H565" s="204"/>
      <c r="I565" s="204"/>
      <c r="J565" s="204"/>
      <c r="K565" s="204"/>
      <c r="L565" s="164"/>
      <c r="M565" s="164"/>
      <c r="N565" s="164"/>
    </row>
    <row r="566" spans="1:14" s="186" customFormat="1" ht="15.75" customHeight="1" x14ac:dyDescent="0.2">
      <c r="A566" s="164"/>
      <c r="B566" s="203"/>
      <c r="C566" s="204"/>
      <c r="D566" s="204"/>
      <c r="E566" s="204"/>
      <c r="F566" s="204"/>
      <c r="G566" s="204"/>
      <c r="H566" s="204"/>
      <c r="I566" s="204"/>
      <c r="J566" s="204"/>
      <c r="K566" s="204"/>
      <c r="L566" s="164"/>
      <c r="M566" s="164"/>
      <c r="N566" s="164"/>
    </row>
    <row r="567" spans="1:14" s="186" customFormat="1" ht="15.75" customHeight="1" x14ac:dyDescent="0.2">
      <c r="A567" s="164"/>
      <c r="B567" s="203"/>
      <c r="C567" s="204"/>
      <c r="D567" s="204"/>
      <c r="E567" s="204"/>
      <c r="F567" s="204"/>
      <c r="G567" s="204"/>
      <c r="H567" s="204"/>
      <c r="I567" s="204"/>
      <c r="J567" s="204"/>
      <c r="K567" s="204"/>
      <c r="L567" s="164"/>
      <c r="M567" s="164"/>
      <c r="N567" s="164"/>
    </row>
    <row r="568" spans="1:14" s="186" customFormat="1" ht="15.75" customHeight="1" x14ac:dyDescent="0.2">
      <c r="A568" s="164"/>
      <c r="B568" s="203"/>
      <c r="C568" s="204"/>
      <c r="D568" s="204"/>
      <c r="E568" s="204"/>
      <c r="F568" s="204"/>
      <c r="G568" s="204"/>
      <c r="H568" s="204"/>
      <c r="I568" s="204"/>
      <c r="J568" s="204"/>
      <c r="K568" s="204"/>
      <c r="L568" s="164"/>
      <c r="M568" s="164"/>
      <c r="N568" s="164"/>
    </row>
    <row r="569" spans="1:14" s="186" customFormat="1" ht="15.75" customHeight="1" x14ac:dyDescent="0.2">
      <c r="A569" s="164"/>
      <c r="B569" s="203"/>
      <c r="C569" s="204"/>
      <c r="D569" s="204"/>
      <c r="E569" s="204"/>
      <c r="F569" s="204"/>
      <c r="G569" s="204"/>
      <c r="H569" s="204"/>
      <c r="I569" s="204"/>
      <c r="J569" s="204"/>
      <c r="K569" s="204"/>
      <c r="L569" s="164"/>
      <c r="M569" s="164"/>
      <c r="N569" s="164"/>
    </row>
    <row r="570" spans="1:14" s="186" customFormat="1" ht="15.75" customHeight="1" x14ac:dyDescent="0.2">
      <c r="A570" s="164"/>
      <c r="B570" s="203"/>
      <c r="C570" s="204"/>
      <c r="D570" s="204"/>
      <c r="E570" s="204"/>
      <c r="F570" s="204"/>
      <c r="G570" s="204"/>
      <c r="H570" s="204"/>
      <c r="I570" s="204"/>
      <c r="J570" s="204"/>
      <c r="K570" s="204"/>
      <c r="L570" s="164"/>
      <c r="M570" s="164"/>
      <c r="N570" s="164"/>
    </row>
    <row r="571" spans="1:14" s="172" customFormat="1" ht="15.75" customHeight="1" x14ac:dyDescent="0.2">
      <c r="A571" s="164"/>
      <c r="B571" s="206"/>
      <c r="C571" s="207"/>
      <c r="D571" s="207"/>
      <c r="E571" s="207"/>
      <c r="F571" s="207"/>
      <c r="G571" s="207"/>
      <c r="H571" s="207"/>
      <c r="I571" s="207"/>
      <c r="J571" s="207"/>
      <c r="K571" s="207"/>
    </row>
    <row r="572" spans="1:14" s="186" customFormat="1" ht="24.95" customHeight="1" x14ac:dyDescent="0.2">
      <c r="A572" s="164"/>
      <c r="B572" s="295"/>
      <c r="C572" s="204"/>
      <c r="D572" s="204"/>
      <c r="E572" s="204"/>
      <c r="F572" s="204"/>
      <c r="G572" s="204"/>
      <c r="H572" s="204"/>
      <c r="I572" s="204"/>
      <c r="J572" s="204"/>
      <c r="K572" s="204"/>
      <c r="L572" s="164"/>
      <c r="M572" s="164"/>
      <c r="N572" s="164"/>
    </row>
    <row r="573" spans="1:14" s="186" customFormat="1" ht="24.95" customHeight="1" x14ac:dyDescent="0.2">
      <c r="A573" s="164">
        <v>1</v>
      </c>
      <c r="B573" s="227" t="s">
        <v>228</v>
      </c>
      <c r="C573" s="295"/>
      <c r="D573" s="295"/>
      <c r="E573" s="295"/>
      <c r="F573" s="295"/>
      <c r="G573" s="295"/>
      <c r="H573" s="295"/>
      <c r="I573" s="229"/>
      <c r="J573" s="221" t="s">
        <v>331</v>
      </c>
      <c r="K573" s="204"/>
      <c r="L573" s="164"/>
      <c r="M573" s="164"/>
      <c r="N573" s="164"/>
    </row>
    <row r="574" spans="1:14" s="186" customFormat="1" ht="24.95" customHeight="1" x14ac:dyDescent="0.2">
      <c r="A574" s="164"/>
      <c r="B574" s="295"/>
      <c r="C574" s="204"/>
      <c r="D574" s="204"/>
      <c r="E574" s="204"/>
      <c r="F574" s="204"/>
      <c r="G574" s="204"/>
      <c r="H574" s="204"/>
      <c r="I574" s="204"/>
      <c r="J574" s="204"/>
      <c r="K574" s="204"/>
      <c r="L574" s="164"/>
      <c r="M574" s="164"/>
      <c r="N574" s="164"/>
    </row>
    <row r="575" spans="1:14" s="186" customFormat="1" ht="24.95" customHeight="1" x14ac:dyDescent="0.2">
      <c r="A575" s="164">
        <v>1</v>
      </c>
      <c r="B575" s="227" t="s">
        <v>229</v>
      </c>
      <c r="C575" s="295"/>
      <c r="D575" s="295"/>
      <c r="E575" s="295"/>
      <c r="F575" s="295"/>
      <c r="G575" s="295"/>
      <c r="H575" s="295"/>
      <c r="I575" s="296"/>
      <c r="J575" s="221" t="s">
        <v>332</v>
      </c>
      <c r="K575" s="204"/>
      <c r="L575" s="164"/>
      <c r="M575" s="164"/>
      <c r="N575" s="164"/>
    </row>
    <row r="576" spans="1:14" s="186" customFormat="1" ht="24.95" customHeight="1" x14ac:dyDescent="0.2">
      <c r="A576" s="164"/>
      <c r="B576" s="299"/>
      <c r="C576" s="207"/>
      <c r="D576" s="207"/>
      <c r="E576" s="207"/>
      <c r="F576" s="207"/>
      <c r="G576" s="207"/>
      <c r="H576" s="207"/>
      <c r="I576" s="207"/>
      <c r="J576" s="301"/>
      <c r="K576" s="204"/>
      <c r="L576" s="164"/>
      <c r="M576" s="164"/>
      <c r="N576" s="164"/>
    </row>
    <row r="577" spans="1:17" s="186" customFormat="1" ht="24.95" customHeight="1" x14ac:dyDescent="0.2">
      <c r="A577" s="164">
        <v>1</v>
      </c>
      <c r="B577" s="227" t="s">
        <v>151</v>
      </c>
      <c r="C577" s="295"/>
      <c r="D577" s="295"/>
      <c r="E577" s="295"/>
      <c r="F577" s="295"/>
      <c r="G577" s="295"/>
      <c r="H577" s="295"/>
      <c r="I577" s="296"/>
      <c r="J577" s="221" t="s">
        <v>333</v>
      </c>
      <c r="K577" s="204"/>
      <c r="L577" s="164"/>
      <c r="M577" s="164"/>
      <c r="N577" s="164"/>
    </row>
    <row r="578" spans="1:17" s="172" customFormat="1" ht="24.95" customHeight="1" x14ac:dyDescent="0.2">
      <c r="A578" s="164"/>
      <c r="B578" s="295"/>
      <c r="C578" s="207"/>
      <c r="D578" s="207"/>
      <c r="E578" s="207"/>
      <c r="F578" s="207"/>
      <c r="G578" s="207"/>
      <c r="H578" s="207"/>
      <c r="I578" s="207"/>
      <c r="J578" s="207"/>
      <c r="K578" s="207"/>
    </row>
    <row r="579" spans="1:17" s="186" customFormat="1" ht="24.95" customHeight="1" x14ac:dyDescent="0.2">
      <c r="A579" s="164">
        <v>1</v>
      </c>
      <c r="B579" s="283" t="s">
        <v>239</v>
      </c>
      <c r="C579" s="284"/>
      <c r="D579" s="284"/>
      <c r="E579" s="284"/>
      <c r="F579" s="284"/>
      <c r="G579" s="284"/>
      <c r="H579" s="284"/>
      <c r="I579" s="356"/>
      <c r="J579" s="357"/>
      <c r="K579" s="358"/>
      <c r="L579" s="358"/>
      <c r="M579" s="358"/>
      <c r="N579" s="358"/>
      <c r="O579" s="358"/>
      <c r="P579" s="27"/>
      <c r="Q579" s="164"/>
    </row>
    <row r="580" spans="1:17" s="186" customFormat="1" ht="15.75" customHeight="1" x14ac:dyDescent="0.2">
      <c r="A580" s="164"/>
      <c r="B580" s="554"/>
      <c r="C580" s="204"/>
      <c r="D580" s="204"/>
      <c r="E580" s="204"/>
      <c r="F580" s="204"/>
      <c r="G580" s="204"/>
      <c r="H580" s="204"/>
      <c r="I580" s="204"/>
      <c r="J580" s="359"/>
      <c r="K580" s="359"/>
      <c r="L580" s="359"/>
      <c r="M580" s="359"/>
      <c r="N580" s="359"/>
      <c r="O580" s="359"/>
      <c r="P580" s="329"/>
      <c r="Q580" s="164"/>
    </row>
    <row r="581" spans="1:17" s="186" customFormat="1" ht="15.75" customHeight="1" x14ac:dyDescent="0.2">
      <c r="A581" s="164"/>
      <c r="B581" s="578"/>
      <c r="D581" s="328"/>
      <c r="E581" s="328"/>
      <c r="J581" s="359"/>
      <c r="K581" s="359"/>
      <c r="L581" s="359"/>
      <c r="M581" s="359"/>
      <c r="N581" s="359"/>
      <c r="O581" s="359"/>
      <c r="P581" s="329"/>
      <c r="Q581" s="164"/>
    </row>
    <row r="582" spans="1:17" s="186" customFormat="1" ht="15.75" customHeight="1" x14ac:dyDescent="0.2">
      <c r="A582" s="164"/>
      <c r="B582" s="201" t="s">
        <v>177</v>
      </c>
      <c r="C582" s="605" t="s">
        <v>237</v>
      </c>
      <c r="D582" s="606"/>
      <c r="E582" s="606"/>
      <c r="F582" s="606"/>
      <c r="G582" s="606"/>
      <c r="H582" s="606"/>
      <c r="I582" s="606"/>
      <c r="J582" s="359"/>
      <c r="K582" s="359"/>
      <c r="L582" s="359"/>
      <c r="M582" s="359"/>
      <c r="N582" s="359"/>
      <c r="O582" s="359"/>
      <c r="P582" s="329"/>
      <c r="Q582" s="164"/>
    </row>
    <row r="583" spans="1:17" s="186" customFormat="1" ht="31.5" customHeight="1" x14ac:dyDescent="0.2">
      <c r="A583" s="164"/>
      <c r="B583" s="190"/>
      <c r="C583" s="346" t="s">
        <v>238</v>
      </c>
      <c r="D583" s="333" t="s">
        <v>77</v>
      </c>
      <c r="E583" s="333" t="s">
        <v>34</v>
      </c>
      <c r="F583" s="332" t="s">
        <v>76</v>
      </c>
      <c r="G583" s="332" t="s">
        <v>34</v>
      </c>
      <c r="H583" s="331" t="s">
        <v>75</v>
      </c>
      <c r="I583" s="331" t="s">
        <v>34</v>
      </c>
      <c r="J583" s="164"/>
      <c r="K583" s="204"/>
      <c r="L583" s="164"/>
      <c r="M583" s="164"/>
      <c r="N583" s="164"/>
      <c r="O583" s="164"/>
      <c r="P583" s="164"/>
      <c r="Q583" s="164"/>
    </row>
    <row r="584" spans="1:17" s="186" customFormat="1" ht="15.75" customHeight="1" x14ac:dyDescent="0.25">
      <c r="A584" s="164"/>
      <c r="B584" s="246">
        <v>2007</v>
      </c>
      <c r="C584" s="524">
        <v>109.5</v>
      </c>
      <c r="D584" s="524">
        <v>19.100000000000001</v>
      </c>
      <c r="E584" s="525">
        <v>0.17442922374429226</v>
      </c>
      <c r="F584" s="524">
        <v>2.1</v>
      </c>
      <c r="G584" s="526">
        <v>1.9178082191780823E-2</v>
      </c>
      <c r="H584" s="524">
        <v>88.3</v>
      </c>
      <c r="I584" s="525">
        <v>0.80639269406392688</v>
      </c>
      <c r="K584" s="204"/>
      <c r="L584" s="164"/>
      <c r="M584" s="164"/>
      <c r="N584" s="164"/>
    </row>
    <row r="585" spans="1:17" s="186" customFormat="1" ht="15.75" customHeight="1" x14ac:dyDescent="0.25">
      <c r="A585" s="164"/>
      <c r="B585" s="246">
        <v>2008</v>
      </c>
      <c r="C585" s="527">
        <v>99.8</v>
      </c>
      <c r="D585" s="524">
        <v>35.5</v>
      </c>
      <c r="E585" s="525">
        <v>0.35571142284569141</v>
      </c>
      <c r="F585" s="524">
        <v>39</v>
      </c>
      <c r="G585" s="526">
        <v>0.39078156312625251</v>
      </c>
      <c r="H585" s="524">
        <v>25.299999999999997</v>
      </c>
      <c r="I585" s="525">
        <v>0.25350701402805609</v>
      </c>
      <c r="J585" s="204"/>
      <c r="K585" s="204"/>
      <c r="L585" s="164"/>
      <c r="M585" s="164"/>
      <c r="N585" s="164"/>
    </row>
    <row r="586" spans="1:17" s="186" customFormat="1" ht="15.75" customHeight="1" x14ac:dyDescent="0.25">
      <c r="A586" s="164"/>
      <c r="B586" s="246">
        <v>2009</v>
      </c>
      <c r="C586" s="528">
        <v>100.40200000000002</v>
      </c>
      <c r="D586" s="524">
        <v>49.910400000000003</v>
      </c>
      <c r="E586" s="525">
        <v>0.4971056353459094</v>
      </c>
      <c r="F586" s="524">
        <v>50.491600000000005</v>
      </c>
      <c r="G586" s="526">
        <v>0.50289436465409054</v>
      </c>
      <c r="H586" s="524">
        <v>0</v>
      </c>
      <c r="I586" s="525">
        <v>0</v>
      </c>
      <c r="J586" s="204"/>
      <c r="K586" s="204"/>
      <c r="L586" s="164"/>
      <c r="M586" s="164"/>
      <c r="N586" s="164"/>
    </row>
    <row r="587" spans="1:17" s="186" customFormat="1" ht="15.75" customHeight="1" x14ac:dyDescent="0.25">
      <c r="A587" s="164"/>
      <c r="B587" s="246">
        <v>2010</v>
      </c>
      <c r="C587" s="528">
        <v>104.20000000000002</v>
      </c>
      <c r="D587" s="524">
        <v>48.6</v>
      </c>
      <c r="E587" s="525">
        <v>0.46641074856046061</v>
      </c>
      <c r="F587" s="524">
        <v>46.7</v>
      </c>
      <c r="G587" s="526">
        <v>0.4481765834932821</v>
      </c>
      <c r="H587" s="524">
        <v>8.9</v>
      </c>
      <c r="I587" s="525">
        <v>8.5412667946257181E-2</v>
      </c>
      <c r="J587" s="204"/>
      <c r="K587" s="204"/>
      <c r="L587" s="164"/>
      <c r="M587" s="164"/>
      <c r="N587" s="164"/>
    </row>
    <row r="588" spans="1:17" s="186" customFormat="1" ht="15.75" customHeight="1" x14ac:dyDescent="0.25">
      <c r="A588" s="164"/>
      <c r="B588" s="246">
        <v>2011</v>
      </c>
      <c r="C588" s="528">
        <v>104.1752</v>
      </c>
      <c r="D588" s="524">
        <v>46.807600000000001</v>
      </c>
      <c r="E588" s="525">
        <v>0.44931615202082642</v>
      </c>
      <c r="F588" s="524">
        <v>45.684000000000012</v>
      </c>
      <c r="G588" s="526">
        <v>0.43853047558344033</v>
      </c>
      <c r="H588" s="524">
        <v>11.6836</v>
      </c>
      <c r="I588" s="525">
        <v>0.11215337239573334</v>
      </c>
      <c r="J588" s="204"/>
      <c r="K588" s="204"/>
      <c r="L588" s="164"/>
      <c r="M588" s="164"/>
      <c r="N588" s="164"/>
    </row>
    <row r="589" spans="1:17" s="186" customFormat="1" ht="15.75" customHeight="1" x14ac:dyDescent="0.2">
      <c r="A589" s="164"/>
      <c r="B589" s="203"/>
      <c r="C589" s="204"/>
      <c r="D589" s="204"/>
      <c r="E589" s="204"/>
      <c r="F589" s="204"/>
      <c r="G589" s="204"/>
      <c r="H589" s="204"/>
      <c r="I589" s="204"/>
      <c r="J589" s="204"/>
      <c r="K589" s="204"/>
      <c r="L589" s="164"/>
      <c r="M589" s="164"/>
      <c r="N589" s="164"/>
    </row>
    <row r="590" spans="1:17" s="186" customFormat="1" ht="15.75" customHeight="1" x14ac:dyDescent="0.2">
      <c r="A590" s="164"/>
      <c r="B590" s="203"/>
      <c r="C590" s="204"/>
      <c r="D590" s="204"/>
      <c r="E590" s="204"/>
      <c r="F590" s="204"/>
      <c r="G590" s="204"/>
      <c r="H590" s="204"/>
      <c r="I590" s="204"/>
      <c r="J590" s="204"/>
      <c r="K590" s="204"/>
      <c r="L590" s="164"/>
      <c r="M590" s="164"/>
      <c r="N590" s="164"/>
    </row>
    <row r="591" spans="1:17" s="186" customFormat="1" ht="15.75" customHeight="1" x14ac:dyDescent="0.2">
      <c r="A591" s="164"/>
      <c r="B591" s="203"/>
      <c r="C591" s="204"/>
      <c r="D591" s="204"/>
      <c r="E591" s="204"/>
      <c r="F591" s="204"/>
      <c r="G591" s="204"/>
      <c r="H591" s="204"/>
      <c r="I591" s="204"/>
      <c r="J591" s="204"/>
      <c r="K591" s="204"/>
      <c r="L591" s="164"/>
      <c r="M591" s="164"/>
      <c r="N591" s="164"/>
    </row>
    <row r="592" spans="1:17" s="186" customFormat="1" ht="15.75" customHeight="1" x14ac:dyDescent="0.2">
      <c r="A592" s="164"/>
      <c r="B592" s="203"/>
      <c r="C592" s="204"/>
      <c r="D592" s="204"/>
      <c r="E592" s="204"/>
      <c r="F592" s="204"/>
      <c r="G592" s="204"/>
      <c r="H592" s="204"/>
      <c r="I592" s="204"/>
      <c r="J592" s="204"/>
      <c r="K592" s="204"/>
      <c r="L592" s="164"/>
      <c r="M592" s="164"/>
      <c r="N592" s="164"/>
    </row>
    <row r="593" spans="1:14" s="186" customFormat="1" ht="15.75" customHeight="1" x14ac:dyDescent="0.2">
      <c r="A593" s="164"/>
      <c r="B593" s="203"/>
      <c r="C593" s="204"/>
      <c r="D593" s="204"/>
      <c r="E593" s="204"/>
      <c r="F593" s="204"/>
      <c r="G593" s="204"/>
      <c r="H593" s="204"/>
      <c r="I593" s="204"/>
      <c r="J593" s="204"/>
      <c r="K593" s="204"/>
      <c r="L593" s="164"/>
      <c r="M593" s="164"/>
      <c r="N593" s="164"/>
    </row>
    <row r="594" spans="1:14" s="186" customFormat="1" ht="15.75" customHeight="1" x14ac:dyDescent="0.2">
      <c r="A594" s="164"/>
      <c r="B594" s="206"/>
      <c r="C594" s="204"/>
      <c r="D594" s="204"/>
      <c r="E594" s="204"/>
      <c r="F594" s="204"/>
      <c r="G594" s="204"/>
      <c r="H594" s="204"/>
      <c r="I594" s="204"/>
      <c r="J594" s="204"/>
      <c r="K594" s="204"/>
      <c r="L594" s="164"/>
      <c r="M594" s="164"/>
      <c r="N594" s="164"/>
    </row>
    <row r="595" spans="1:14" s="166" customFormat="1" ht="15.75" customHeight="1" x14ac:dyDescent="0.2">
      <c r="A595" s="164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</row>
    <row r="596" spans="1:14" s="164" customFormat="1" ht="24.95" customHeight="1" x14ac:dyDescent="0.2">
      <c r="A596" s="164">
        <v>1</v>
      </c>
      <c r="B596" s="271" t="s">
        <v>73</v>
      </c>
      <c r="C596" s="305"/>
      <c r="D596" s="314"/>
      <c r="E596" s="314"/>
      <c r="F596" s="305"/>
      <c r="G596" s="305"/>
      <c r="H596" s="306"/>
      <c r="I596" s="204"/>
      <c r="J596" s="151" t="s">
        <v>74</v>
      </c>
      <c r="K596" s="609"/>
      <c r="L596" s="609"/>
    </row>
    <row r="597" spans="1:14" s="164" customFormat="1" ht="15.75" customHeight="1" x14ac:dyDescent="0.2">
      <c r="B597" s="577"/>
      <c r="C597" s="204"/>
      <c r="D597" s="204"/>
      <c r="E597" s="204"/>
      <c r="F597" s="204"/>
      <c r="G597" s="204"/>
      <c r="H597" s="204"/>
      <c r="I597" s="204"/>
      <c r="J597" s="143" t="s">
        <v>90</v>
      </c>
      <c r="K597" s="632" t="s">
        <v>75</v>
      </c>
      <c r="L597" s="633"/>
    </row>
    <row r="598" spans="1:14" s="164" customFormat="1" ht="15.75" customHeight="1" x14ac:dyDescent="0.2">
      <c r="B598" s="201" t="s">
        <v>178</v>
      </c>
      <c r="C598" s="204"/>
      <c r="F598" s="328"/>
      <c r="G598" s="328"/>
      <c r="H598" s="328"/>
      <c r="I598" s="204"/>
      <c r="J598" s="143" t="s">
        <v>91</v>
      </c>
      <c r="K598" s="634" t="s">
        <v>76</v>
      </c>
      <c r="L598" s="633"/>
    </row>
    <row r="599" spans="1:14" s="164" customFormat="1" ht="15.75" customHeight="1" x14ac:dyDescent="0.2">
      <c r="B599" s="190"/>
      <c r="C599" s="333" t="s">
        <v>77</v>
      </c>
      <c r="D599" s="332" t="s">
        <v>76</v>
      </c>
      <c r="E599" s="331" t="s">
        <v>75</v>
      </c>
      <c r="F599" s="330"/>
      <c r="G599" s="330"/>
      <c r="H599" s="330"/>
      <c r="I599" s="204"/>
      <c r="J599" s="143" t="s">
        <v>92</v>
      </c>
      <c r="K599" s="635" t="s">
        <v>77</v>
      </c>
      <c r="L599" s="636"/>
    </row>
    <row r="600" spans="1:14" s="164" customFormat="1" ht="15.75" customHeight="1" x14ac:dyDescent="0.2">
      <c r="B600" s="246">
        <v>2007</v>
      </c>
      <c r="C600" s="319">
        <v>5</v>
      </c>
      <c r="D600" s="319">
        <v>2</v>
      </c>
      <c r="E600" s="319">
        <v>16</v>
      </c>
      <c r="F600" s="330"/>
      <c r="G600" s="330"/>
      <c r="H600" s="330"/>
      <c r="I600" s="204"/>
      <c r="J600" s="204"/>
      <c r="K600" s="204"/>
    </row>
    <row r="601" spans="1:14" s="164" customFormat="1" ht="15.75" customHeight="1" x14ac:dyDescent="0.2">
      <c r="B601" s="246">
        <v>2008</v>
      </c>
      <c r="C601" s="319">
        <v>9</v>
      </c>
      <c r="D601" s="319">
        <v>10</v>
      </c>
      <c r="E601" s="319">
        <v>4</v>
      </c>
      <c r="F601" s="330"/>
      <c r="G601" s="330"/>
      <c r="H601" s="330"/>
      <c r="I601" s="204"/>
      <c r="J601" s="204"/>
      <c r="K601" s="204"/>
    </row>
    <row r="602" spans="1:14" s="164" customFormat="1" ht="15.75" customHeight="1" x14ac:dyDescent="0.2">
      <c r="B602" s="246">
        <v>2009</v>
      </c>
      <c r="C602" s="319">
        <v>11</v>
      </c>
      <c r="D602" s="319">
        <v>12</v>
      </c>
      <c r="E602" s="319">
        <v>0</v>
      </c>
      <c r="F602" s="204"/>
      <c r="G602" s="204"/>
      <c r="H602" s="204"/>
      <c r="I602" s="204"/>
      <c r="J602" s="204"/>
      <c r="K602" s="204"/>
    </row>
    <row r="603" spans="1:14" s="164" customFormat="1" ht="15.75" customHeight="1" x14ac:dyDescent="0.2">
      <c r="B603" s="246">
        <v>2010</v>
      </c>
      <c r="C603" s="319">
        <v>12</v>
      </c>
      <c r="D603" s="319">
        <v>9</v>
      </c>
      <c r="E603" s="319">
        <v>2</v>
      </c>
      <c r="F603" s="204"/>
      <c r="G603" s="204"/>
      <c r="H603" s="204"/>
      <c r="I603" s="204"/>
      <c r="J603" s="204"/>
      <c r="K603" s="204"/>
    </row>
    <row r="604" spans="1:14" s="164" customFormat="1" ht="15.75" customHeight="1" x14ac:dyDescent="0.2">
      <c r="B604" s="246">
        <v>2011</v>
      </c>
      <c r="C604" s="319">
        <v>9</v>
      </c>
      <c r="D604" s="319">
        <v>11</v>
      </c>
      <c r="E604" s="319">
        <v>3</v>
      </c>
      <c r="F604" s="204"/>
      <c r="G604" s="204"/>
      <c r="H604" s="204"/>
      <c r="I604" s="204"/>
      <c r="J604" s="204"/>
      <c r="K604" s="204"/>
    </row>
    <row r="605" spans="1:14" s="164" customFormat="1" ht="15.75" customHeight="1" x14ac:dyDescent="0.2">
      <c r="B605" s="187"/>
      <c r="C605" s="177"/>
      <c r="D605" s="177"/>
      <c r="E605" s="177"/>
      <c r="F605" s="204"/>
      <c r="G605" s="204"/>
      <c r="H605" s="204"/>
      <c r="I605" s="204"/>
      <c r="J605" s="204"/>
      <c r="K605" s="204"/>
    </row>
    <row r="606" spans="1:14" s="164" customFormat="1" ht="15.75" customHeight="1" x14ac:dyDescent="0.2">
      <c r="B606" s="187"/>
      <c r="C606" s="177"/>
      <c r="D606" s="177"/>
      <c r="E606" s="177"/>
      <c r="F606" s="204"/>
      <c r="G606" s="204"/>
      <c r="H606" s="204"/>
      <c r="I606" s="204"/>
      <c r="J606" s="204"/>
      <c r="K606" s="204"/>
    </row>
    <row r="607" spans="1:14" s="164" customFormat="1" ht="15.75" customHeight="1" x14ac:dyDescent="0.2">
      <c r="B607" s="187"/>
      <c r="C607" s="177"/>
      <c r="D607" s="177"/>
      <c r="E607" s="177"/>
      <c r="F607" s="204"/>
      <c r="G607" s="204"/>
      <c r="H607" s="204"/>
      <c r="I607" s="204"/>
      <c r="J607" s="204"/>
      <c r="K607" s="204"/>
    </row>
    <row r="608" spans="1:14" s="164" customFormat="1" ht="15.75" customHeight="1" x14ac:dyDescent="0.2">
      <c r="B608" s="187"/>
      <c r="C608" s="177"/>
      <c r="D608" s="177"/>
      <c r="E608" s="177"/>
      <c r="F608" s="204"/>
      <c r="G608" s="204"/>
      <c r="H608" s="204"/>
      <c r="I608" s="204"/>
      <c r="J608" s="204"/>
      <c r="K608" s="204"/>
    </row>
    <row r="609" spans="1:14" s="164" customFormat="1" ht="15.75" customHeight="1" x14ac:dyDescent="0.2">
      <c r="B609" s="187"/>
      <c r="C609" s="177"/>
      <c r="D609" s="177"/>
      <c r="E609" s="177"/>
      <c r="F609" s="204"/>
      <c r="G609" s="204"/>
      <c r="H609" s="204"/>
      <c r="I609" s="204"/>
      <c r="J609" s="204"/>
      <c r="K609" s="204"/>
    </row>
    <row r="610" spans="1:14" s="164" customFormat="1" ht="15.75" customHeight="1" x14ac:dyDescent="0.2">
      <c r="B610" s="187"/>
      <c r="C610" s="177"/>
      <c r="D610" s="177"/>
      <c r="E610" s="177"/>
      <c r="F610" s="204"/>
      <c r="G610" s="204"/>
      <c r="H610" s="204"/>
      <c r="I610" s="204"/>
      <c r="J610" s="204"/>
      <c r="K610" s="204"/>
    </row>
    <row r="611" spans="1:14" s="164" customFormat="1" ht="15.75" customHeight="1" x14ac:dyDescent="0.2">
      <c r="B611" s="206"/>
      <c r="C611" s="204"/>
      <c r="D611" s="204"/>
      <c r="E611" s="204"/>
      <c r="F611" s="204"/>
      <c r="G611" s="204"/>
      <c r="H611" s="204"/>
      <c r="I611" s="204"/>
      <c r="J611" s="204"/>
      <c r="K611" s="204"/>
    </row>
    <row r="612" spans="1:14" s="166" customFormat="1" ht="15.75" customHeight="1" x14ac:dyDescent="0.2">
      <c r="A612" s="164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</row>
    <row r="613" spans="1:14" s="186" customFormat="1" ht="24.95" customHeight="1" x14ac:dyDescent="0.2">
      <c r="A613" s="164">
        <v>5</v>
      </c>
      <c r="B613" s="271" t="s">
        <v>169</v>
      </c>
      <c r="C613" s="325"/>
      <c r="D613" s="314"/>
      <c r="E613" s="314"/>
      <c r="F613" s="325"/>
      <c r="G613" s="325"/>
      <c r="H613" s="326"/>
      <c r="I613" s="221" t="s">
        <v>140</v>
      </c>
      <c r="J613" s="191"/>
      <c r="K613" s="191"/>
      <c r="L613" s="191"/>
      <c r="M613" s="164"/>
      <c r="N613" s="164"/>
    </row>
    <row r="614" spans="1:14" s="186" customFormat="1" ht="15.75" customHeight="1" x14ac:dyDescent="0.2">
      <c r="A614" s="164"/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164"/>
      <c r="M614" s="164"/>
      <c r="N614" s="164"/>
    </row>
    <row r="615" spans="1:14" s="186" customFormat="1" ht="24.95" customHeight="1" x14ac:dyDescent="0.2">
      <c r="A615" s="164">
        <v>5</v>
      </c>
      <c r="B615" s="271" t="s">
        <v>170</v>
      </c>
      <c r="C615" s="305"/>
      <c r="D615" s="305"/>
      <c r="E615" s="305"/>
      <c r="F615" s="305"/>
      <c r="G615" s="305"/>
      <c r="H615" s="306"/>
      <c r="I615" s="221" t="s">
        <v>140</v>
      </c>
      <c r="J615" s="204"/>
      <c r="K615" s="204"/>
      <c r="L615" s="164"/>
      <c r="M615" s="164"/>
      <c r="N615" s="164"/>
    </row>
    <row r="616" spans="1:14" s="186" customFormat="1" ht="15.75" customHeight="1" x14ac:dyDescent="0.2">
      <c r="A616" s="164"/>
      <c r="B616" s="327"/>
      <c r="C616" s="328"/>
      <c r="D616" s="328"/>
      <c r="E616" s="328"/>
      <c r="F616" s="328"/>
      <c r="G616" s="204"/>
      <c r="H616" s="204"/>
      <c r="I616" s="204"/>
      <c r="J616" s="204"/>
      <c r="K616" s="204"/>
      <c r="L616" s="164"/>
      <c r="M616" s="164"/>
      <c r="N616" s="164"/>
    </row>
    <row r="617" spans="1:14" s="186" customFormat="1" ht="24.95" customHeight="1" x14ac:dyDescent="0.2">
      <c r="A617" s="164">
        <v>5</v>
      </c>
      <c r="B617" s="271" t="s">
        <v>171</v>
      </c>
      <c r="C617" s="334"/>
      <c r="D617" s="334"/>
      <c r="E617" s="334"/>
      <c r="F617" s="334"/>
      <c r="G617" s="305"/>
      <c r="H617" s="306"/>
      <c r="I617" s="221" t="s">
        <v>140</v>
      </c>
      <c r="J617" s="204"/>
      <c r="K617" s="204"/>
      <c r="L617" s="164"/>
      <c r="M617" s="164"/>
      <c r="N617" s="164"/>
    </row>
    <row r="618" spans="1:14" s="186" customFormat="1" ht="15.75" customHeight="1" x14ac:dyDescent="0.2">
      <c r="A618" s="164"/>
      <c r="B618" s="329"/>
      <c r="C618" s="330"/>
      <c r="D618" s="330"/>
      <c r="E618" s="330"/>
      <c r="F618" s="330"/>
      <c r="G618" s="204"/>
      <c r="H618" s="204"/>
      <c r="I618" s="204"/>
      <c r="J618" s="204"/>
      <c r="K618" s="204"/>
      <c r="L618" s="164"/>
      <c r="M618" s="164"/>
      <c r="N618" s="164"/>
    </row>
    <row r="619" spans="1:14" s="186" customFormat="1" ht="15.75" customHeight="1" x14ac:dyDescent="0.2">
      <c r="A619" s="164"/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164"/>
      <c r="M619" s="164"/>
      <c r="N619" s="164"/>
    </row>
    <row r="620" spans="1:14" s="186" customFormat="1" ht="24.95" customHeight="1" x14ac:dyDescent="0.2">
      <c r="A620" s="164">
        <v>1</v>
      </c>
      <c r="B620" s="271" t="s">
        <v>172</v>
      </c>
      <c r="C620" s="305"/>
      <c r="D620" s="314"/>
      <c r="E620" s="314"/>
      <c r="F620" s="305"/>
      <c r="G620" s="305"/>
      <c r="H620" s="305"/>
      <c r="I620" s="305"/>
      <c r="J620" s="306"/>
      <c r="K620" s="204"/>
      <c r="L620" s="151" t="s">
        <v>66</v>
      </c>
      <c r="M620" s="607"/>
      <c r="N620" s="608"/>
    </row>
    <row r="621" spans="1:14" s="186" customFormat="1" ht="15.75" customHeight="1" x14ac:dyDescent="0.2">
      <c r="A621" s="164"/>
      <c r="B621" s="577"/>
      <c r="C621" s="204"/>
      <c r="D621" s="204"/>
      <c r="E621" s="204"/>
      <c r="F621" s="204"/>
      <c r="G621" s="204"/>
      <c r="H621" s="204"/>
      <c r="I621" s="204"/>
      <c r="J621" s="204"/>
      <c r="K621" s="204"/>
      <c r="L621" s="142" t="s">
        <v>93</v>
      </c>
      <c r="M621" s="626" t="s">
        <v>17</v>
      </c>
      <c r="N621" s="627"/>
    </row>
    <row r="622" spans="1:14" s="186" customFormat="1" ht="15.75" customHeight="1" x14ac:dyDescent="0.2">
      <c r="A622" s="164"/>
      <c r="B622" s="201" t="s">
        <v>326</v>
      </c>
      <c r="C622" s="204"/>
      <c r="D622" s="164"/>
      <c r="E622" s="164"/>
      <c r="F622" s="328"/>
      <c r="G622" s="328"/>
      <c r="H622" s="328"/>
      <c r="I622" s="204"/>
      <c r="J622" s="204"/>
      <c r="K622" s="204"/>
      <c r="L622" s="142" t="s">
        <v>67</v>
      </c>
      <c r="M622" s="628" t="s">
        <v>68</v>
      </c>
      <c r="N622" s="629"/>
    </row>
    <row r="623" spans="1:14" s="186" customFormat="1" ht="15.75" customHeight="1" x14ac:dyDescent="0.2">
      <c r="A623" s="164"/>
      <c r="B623" s="190"/>
      <c r="C623" s="140" t="s">
        <v>20</v>
      </c>
      <c r="D623" s="139" t="s">
        <v>19</v>
      </c>
      <c r="E623" s="594" t="s">
        <v>18</v>
      </c>
      <c r="F623" s="138" t="s">
        <v>17</v>
      </c>
      <c r="G623" s="330"/>
      <c r="H623" s="330"/>
      <c r="I623" s="204"/>
      <c r="J623" s="204"/>
      <c r="K623" s="204"/>
      <c r="L623" s="142" t="s">
        <v>69</v>
      </c>
      <c r="M623" s="630" t="s">
        <v>70</v>
      </c>
      <c r="N623" s="631"/>
    </row>
    <row r="624" spans="1:14" s="186" customFormat="1" ht="15.75" customHeight="1" x14ac:dyDescent="0.2">
      <c r="A624" s="164"/>
      <c r="B624" s="246">
        <v>2007</v>
      </c>
      <c r="C624" s="319"/>
      <c r="D624" s="320"/>
      <c r="E624" s="319"/>
      <c r="F624" s="319"/>
      <c r="G624" s="330"/>
      <c r="H624" s="330"/>
      <c r="I624" s="204"/>
      <c r="J624" s="204"/>
      <c r="K624" s="204"/>
      <c r="L624" s="142" t="s">
        <v>71</v>
      </c>
      <c r="M624" s="624" t="s">
        <v>72</v>
      </c>
      <c r="N624" s="625"/>
    </row>
    <row r="625" spans="1:14" s="186" customFormat="1" ht="15.75" customHeight="1" x14ac:dyDescent="0.2">
      <c r="A625" s="164"/>
      <c r="B625" s="246">
        <v>2008</v>
      </c>
      <c r="C625" s="593">
        <v>3</v>
      </c>
      <c r="D625" s="593">
        <v>11</v>
      </c>
      <c r="E625" s="593">
        <v>4</v>
      </c>
      <c r="F625" s="593">
        <v>5</v>
      </c>
      <c r="G625" s="330"/>
      <c r="H625" s="330"/>
      <c r="I625" s="204"/>
      <c r="J625" s="204"/>
      <c r="K625" s="204"/>
      <c r="L625" s="164"/>
      <c r="M625" s="164"/>
      <c r="N625" s="164"/>
    </row>
    <row r="626" spans="1:14" s="186" customFormat="1" ht="15.75" customHeight="1" x14ac:dyDescent="0.2">
      <c r="A626" s="164"/>
      <c r="B626" s="246">
        <v>2009</v>
      </c>
      <c r="C626" s="593">
        <v>1</v>
      </c>
      <c r="D626" s="593">
        <v>14</v>
      </c>
      <c r="E626" s="593">
        <v>4</v>
      </c>
      <c r="F626" s="593">
        <v>4</v>
      </c>
      <c r="G626" s="330"/>
      <c r="H626" s="330"/>
      <c r="I626" s="204"/>
      <c r="J626" s="204"/>
      <c r="K626" s="204"/>
      <c r="L626" s="164"/>
      <c r="M626" s="164"/>
      <c r="N626" s="164"/>
    </row>
    <row r="627" spans="1:14" s="186" customFormat="1" ht="15.75" customHeight="1" x14ac:dyDescent="0.2">
      <c r="A627" s="164"/>
      <c r="B627" s="246">
        <v>2010</v>
      </c>
      <c r="C627" s="593">
        <v>3</v>
      </c>
      <c r="D627" s="593">
        <v>9</v>
      </c>
      <c r="E627" s="593">
        <v>6</v>
      </c>
      <c r="F627" s="593">
        <v>5</v>
      </c>
      <c r="G627" s="204"/>
      <c r="H627" s="204"/>
      <c r="I627" s="204"/>
      <c r="J627" s="204"/>
      <c r="K627" s="204"/>
      <c r="L627" s="164"/>
      <c r="M627" s="164"/>
      <c r="N627" s="164"/>
    </row>
    <row r="628" spans="1:14" s="186" customFormat="1" ht="15.75" customHeight="1" x14ac:dyDescent="0.2">
      <c r="A628" s="164"/>
      <c r="B628" s="246">
        <v>2011</v>
      </c>
      <c r="C628" s="593">
        <v>2</v>
      </c>
      <c r="D628" s="593">
        <v>9</v>
      </c>
      <c r="E628" s="593">
        <v>8</v>
      </c>
      <c r="F628" s="593">
        <v>4</v>
      </c>
      <c r="G628" s="204"/>
      <c r="H628" s="204"/>
      <c r="I628" s="204"/>
      <c r="J628" s="204"/>
      <c r="K628" s="204"/>
      <c r="L628" s="164"/>
      <c r="M628" s="164"/>
      <c r="N628" s="164"/>
    </row>
    <row r="629" spans="1:14" s="186" customFormat="1" ht="15.75" customHeight="1" x14ac:dyDescent="0.2">
      <c r="A629" s="164"/>
      <c r="B629" s="203"/>
      <c r="C629" s="204"/>
      <c r="D629" s="204"/>
      <c r="E629" s="204"/>
      <c r="F629" s="204"/>
      <c r="G629" s="204"/>
      <c r="H629" s="204"/>
      <c r="I629" s="204"/>
      <c r="J629" s="204"/>
      <c r="K629" s="204"/>
      <c r="L629" s="164"/>
      <c r="M629" s="164"/>
      <c r="N629" s="164"/>
    </row>
    <row r="630" spans="1:14" s="186" customFormat="1" ht="15.75" customHeight="1" x14ac:dyDescent="0.2">
      <c r="A630" s="164"/>
      <c r="B630" s="203"/>
      <c r="C630" s="204"/>
      <c r="D630" s="204"/>
      <c r="E630" s="204"/>
      <c r="F630" s="204"/>
      <c r="G630" s="204"/>
      <c r="H630" s="204"/>
      <c r="I630" s="204"/>
      <c r="J630" s="204"/>
      <c r="K630" s="204"/>
      <c r="L630" s="164"/>
      <c r="M630" s="164"/>
      <c r="N630" s="164"/>
    </row>
    <row r="631" spans="1:14" s="186" customFormat="1" ht="15.75" customHeight="1" x14ac:dyDescent="0.2">
      <c r="A631" s="164"/>
      <c r="B631" s="203"/>
      <c r="C631" s="204"/>
      <c r="D631" s="204"/>
      <c r="E631" s="204"/>
      <c r="F631" s="204"/>
      <c r="G631" s="204"/>
      <c r="H631" s="204"/>
      <c r="I631" s="204"/>
      <c r="J631" s="204"/>
      <c r="K631" s="204"/>
      <c r="L631" s="164"/>
      <c r="M631" s="164"/>
      <c r="N631" s="164"/>
    </row>
    <row r="632" spans="1:14" s="186" customFormat="1" ht="15.75" customHeight="1" x14ac:dyDescent="0.2">
      <c r="A632" s="164"/>
      <c r="B632" s="203"/>
      <c r="C632" s="204"/>
      <c r="D632" s="204"/>
      <c r="E632" s="204"/>
      <c r="F632" s="204"/>
      <c r="G632" s="204"/>
      <c r="H632" s="204"/>
      <c r="I632" s="204"/>
      <c r="J632" s="204"/>
      <c r="K632" s="204"/>
      <c r="L632" s="164"/>
      <c r="M632" s="164"/>
      <c r="N632" s="164"/>
    </row>
    <row r="633" spans="1:14" s="186" customFormat="1" ht="15.75" customHeight="1" x14ac:dyDescent="0.2">
      <c r="A633" s="164"/>
      <c r="B633" s="203"/>
      <c r="C633" s="204"/>
      <c r="D633" s="204"/>
      <c r="E633" s="204"/>
      <c r="F633" s="204"/>
      <c r="G633" s="204"/>
      <c r="H633" s="204"/>
      <c r="I633" s="204"/>
      <c r="J633" s="204"/>
      <c r="K633" s="204"/>
      <c r="L633" s="164"/>
      <c r="M633" s="164"/>
      <c r="N633" s="164"/>
    </row>
    <row r="634" spans="1:14" s="186" customFormat="1" ht="15.75" customHeight="1" x14ac:dyDescent="0.2">
      <c r="A634" s="164"/>
      <c r="B634" s="203"/>
      <c r="C634" s="204"/>
      <c r="D634" s="204"/>
      <c r="E634" s="204"/>
      <c r="F634" s="204"/>
      <c r="G634" s="204"/>
      <c r="H634" s="204"/>
      <c r="I634" s="204"/>
      <c r="J634" s="204"/>
      <c r="K634" s="204"/>
      <c r="L634" s="164"/>
      <c r="M634" s="164"/>
      <c r="N634" s="164"/>
    </row>
    <row r="635" spans="1:14" s="186" customFormat="1" ht="15.75" customHeight="1" x14ac:dyDescent="0.2">
      <c r="A635" s="164"/>
      <c r="B635" s="203"/>
      <c r="C635" s="204"/>
      <c r="D635" s="204"/>
      <c r="E635" s="204"/>
      <c r="F635" s="204"/>
      <c r="G635" s="204"/>
      <c r="H635" s="204"/>
      <c r="I635" s="204"/>
      <c r="J635" s="204"/>
      <c r="K635" s="204"/>
      <c r="L635" s="164"/>
      <c r="M635" s="164"/>
      <c r="N635" s="164"/>
    </row>
    <row r="636" spans="1:14" s="186" customFormat="1" ht="15.75" customHeight="1" x14ac:dyDescent="0.2">
      <c r="A636" s="164"/>
      <c r="B636" s="203"/>
      <c r="C636" s="204"/>
      <c r="D636" s="204"/>
      <c r="E636" s="204"/>
      <c r="F636" s="204"/>
      <c r="G636" s="204"/>
      <c r="H636" s="204"/>
      <c r="I636" s="204"/>
      <c r="J636" s="204"/>
      <c r="K636" s="204"/>
      <c r="L636" s="164"/>
      <c r="M636" s="164"/>
      <c r="N636" s="164"/>
    </row>
    <row r="637" spans="1:14" s="186" customFormat="1" ht="15.75" customHeight="1" x14ac:dyDescent="0.2">
      <c r="A637" s="164"/>
      <c r="B637" s="203"/>
      <c r="C637" s="204"/>
      <c r="D637" s="204"/>
      <c r="E637" s="204"/>
      <c r="F637" s="204"/>
      <c r="G637" s="204"/>
      <c r="H637" s="204"/>
      <c r="I637" s="204"/>
      <c r="J637" s="204"/>
      <c r="K637" s="204"/>
      <c r="L637" s="164"/>
      <c r="M637" s="164"/>
      <c r="N637" s="164"/>
    </row>
    <row r="638" spans="1:14" s="172" customFormat="1" ht="15.75" customHeight="1" x14ac:dyDescent="0.2">
      <c r="A638" s="164"/>
      <c r="B638" s="206"/>
      <c r="C638" s="207"/>
      <c r="D638" s="207"/>
      <c r="E638" s="207"/>
      <c r="F638" s="207"/>
      <c r="G638" s="207"/>
      <c r="H638" s="207"/>
      <c r="I638" s="207"/>
      <c r="J638" s="207"/>
      <c r="K638" s="207"/>
    </row>
    <row r="639" spans="1:14" s="186" customFormat="1" ht="15.75" customHeight="1" x14ac:dyDescent="0.2">
      <c r="A639" s="164"/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164"/>
      <c r="M639" s="164"/>
      <c r="N639" s="164"/>
    </row>
    <row r="640" spans="1:14" ht="24.95" customHeight="1" x14ac:dyDescent="0.2">
      <c r="A640" s="164">
        <v>5</v>
      </c>
      <c r="B640" s="271" t="s">
        <v>219</v>
      </c>
      <c r="C640" s="272"/>
      <c r="D640" s="272"/>
      <c r="E640" s="272"/>
      <c r="F640" s="272"/>
      <c r="G640" s="272"/>
      <c r="H640" s="272"/>
      <c r="I640" s="272"/>
      <c r="J640" s="285"/>
      <c r="K640" s="285"/>
    </row>
    <row r="641" spans="1:14" s="186" customFormat="1" ht="15.75" customHeight="1" x14ac:dyDescent="0.2">
      <c r="A641" s="164"/>
      <c r="B641" s="577"/>
      <c r="C641" s="204"/>
      <c r="D641" s="164"/>
      <c r="E641" s="181"/>
      <c r="F641" s="204"/>
      <c r="G641" s="204"/>
      <c r="H641" s="204"/>
      <c r="I641" s="204"/>
      <c r="J641" s="204"/>
      <c r="K641" s="204"/>
      <c r="L641" s="164"/>
      <c r="M641" s="164"/>
      <c r="N641" s="164"/>
    </row>
    <row r="642" spans="1:14" ht="12.75" customHeight="1" x14ac:dyDescent="0.2">
      <c r="A642" s="164"/>
      <c r="B642" s="32" t="s">
        <v>44</v>
      </c>
      <c r="C642" s="157"/>
      <c r="D642" s="177"/>
      <c r="E642" s="177"/>
    </row>
    <row r="643" spans="1:14" ht="12.75" customHeight="1" x14ac:dyDescent="0.2">
      <c r="A643" s="164"/>
      <c r="B643" s="32"/>
      <c r="C643" s="30" t="s">
        <v>34</v>
      </c>
      <c r="D643" s="177"/>
      <c r="E643" s="177"/>
    </row>
    <row r="644" spans="1:14" ht="12.75" customHeight="1" x14ac:dyDescent="0.2">
      <c r="A644" s="164"/>
      <c r="B644" s="266">
        <v>2009</v>
      </c>
      <c r="C644" s="335">
        <v>2.7799999999999998E-2</v>
      </c>
      <c r="D644" s="177"/>
      <c r="E644" s="177"/>
    </row>
    <row r="645" spans="1:14" ht="12.75" customHeight="1" x14ac:dyDescent="0.2">
      <c r="A645" s="164"/>
      <c r="B645" s="266">
        <v>2010</v>
      </c>
      <c r="C645" s="335" t="s">
        <v>329</v>
      </c>
      <c r="D645" s="177"/>
      <c r="E645" s="177"/>
    </row>
    <row r="646" spans="1:14" ht="12.75" customHeight="1" x14ac:dyDescent="0.2">
      <c r="A646" s="164"/>
      <c r="B646" s="266">
        <v>2011</v>
      </c>
      <c r="C646" s="335" t="s">
        <v>325</v>
      </c>
      <c r="D646" s="177"/>
      <c r="E646" s="177"/>
    </row>
    <row r="647" spans="1:14" ht="12.75" customHeight="1" x14ac:dyDescent="0.2">
      <c r="A647" s="164"/>
      <c r="B647" s="187"/>
      <c r="D647" s="177"/>
      <c r="E647" s="177"/>
    </row>
    <row r="648" spans="1:14" ht="12.75" customHeight="1" x14ac:dyDescent="0.2">
      <c r="A648" s="164"/>
      <c r="B648" s="187"/>
      <c r="D648" s="177"/>
      <c r="E648" s="177"/>
    </row>
    <row r="649" spans="1:14" ht="12.75" customHeight="1" x14ac:dyDescent="0.2">
      <c r="A649" s="164"/>
      <c r="B649" s="187"/>
      <c r="D649" s="177"/>
      <c r="E649" s="177"/>
    </row>
    <row r="650" spans="1:14" ht="12.75" customHeight="1" x14ac:dyDescent="0.2">
      <c r="A650" s="164"/>
      <c r="B650" s="187"/>
      <c r="D650" s="177"/>
      <c r="E650" s="177"/>
    </row>
    <row r="651" spans="1:14" ht="12.75" customHeight="1" x14ac:dyDescent="0.2">
      <c r="A651" s="164"/>
      <c r="B651" s="187"/>
      <c r="D651" s="177"/>
      <c r="E651" s="177"/>
    </row>
    <row r="652" spans="1:14" ht="12.75" customHeight="1" x14ac:dyDescent="0.2">
      <c r="A652" s="164"/>
      <c r="B652" s="187"/>
      <c r="D652" s="177"/>
      <c r="E652" s="177"/>
    </row>
    <row r="653" spans="1:14" s="173" customFormat="1" ht="12.75" customHeight="1" x14ac:dyDescent="0.2">
      <c r="A653" s="164"/>
      <c r="B653" s="188"/>
      <c r="C653" s="192"/>
      <c r="D653" s="178"/>
      <c r="E653" s="178"/>
    </row>
    <row r="654" spans="1:14" ht="12.75" customHeight="1" x14ac:dyDescent="0.2">
      <c r="A654" s="164"/>
      <c r="D654" s="177"/>
      <c r="E654" s="177"/>
    </row>
    <row r="655" spans="1:14" ht="24.95" customHeight="1" x14ac:dyDescent="0.2">
      <c r="A655" s="164">
        <v>5</v>
      </c>
      <c r="B655" s="271" t="s">
        <v>220</v>
      </c>
      <c r="C655" s="274"/>
      <c r="D655" s="274"/>
      <c r="E655" s="274"/>
      <c r="F655" s="272"/>
      <c r="G655" s="272"/>
      <c r="H655" s="272"/>
      <c r="I655" s="272"/>
      <c r="J655" s="285"/>
    </row>
    <row r="656" spans="1:14" x14ac:dyDescent="0.2">
      <c r="A656" s="164"/>
      <c r="B656" s="552"/>
      <c r="C656" s="31"/>
      <c r="D656" s="31"/>
      <c r="E656" s="31"/>
      <c r="F656" s="156"/>
      <c r="G656" s="156"/>
      <c r="H656" s="156"/>
      <c r="I656" s="156"/>
      <c r="J656" s="156"/>
    </row>
    <row r="657" spans="1:12" x14ac:dyDescent="0.2">
      <c r="A657" s="164"/>
      <c r="B657" s="201" t="s">
        <v>4</v>
      </c>
      <c r="C657" s="177"/>
      <c r="D657" s="31"/>
      <c r="E657" s="31"/>
      <c r="F657" s="156"/>
      <c r="G657" s="156"/>
      <c r="H657" s="156"/>
      <c r="I657" s="156"/>
      <c r="J657" s="156"/>
    </row>
    <row r="658" spans="1:12" x14ac:dyDescent="0.2">
      <c r="A658" s="164"/>
      <c r="B658" s="193"/>
      <c r="C658" s="336" t="s">
        <v>181</v>
      </c>
      <c r="D658" s="156"/>
      <c r="E658" s="31"/>
      <c r="F658" s="156"/>
      <c r="G658" s="156"/>
      <c r="H658" s="156"/>
      <c r="I658" s="156"/>
      <c r="J658" s="156"/>
    </row>
    <row r="659" spans="1:12" x14ac:dyDescent="0.2">
      <c r="A659" s="164"/>
      <c r="B659" s="246">
        <v>2007</v>
      </c>
      <c r="C659" s="319">
        <v>32</v>
      </c>
      <c r="D659" s="164"/>
      <c r="E659" s="164"/>
      <c r="F659" s="181"/>
      <c r="G659" s="156"/>
      <c r="H659" s="156"/>
      <c r="I659" s="156"/>
      <c r="J659" s="156"/>
    </row>
    <row r="660" spans="1:12" x14ac:dyDescent="0.2">
      <c r="A660" s="164"/>
      <c r="B660" s="246">
        <v>2008</v>
      </c>
      <c r="C660" s="319">
        <v>31</v>
      </c>
      <c r="D660" s="177"/>
      <c r="E660" s="177"/>
      <c r="F660" s="177"/>
      <c r="G660" s="156"/>
      <c r="H660" s="156"/>
      <c r="I660" s="156"/>
      <c r="J660" s="156"/>
    </row>
    <row r="661" spans="1:12" x14ac:dyDescent="0.2">
      <c r="A661" s="164"/>
      <c r="B661" s="246">
        <v>2009</v>
      </c>
      <c r="C661" s="319">
        <v>16</v>
      </c>
      <c r="D661" s="177"/>
      <c r="E661" s="177"/>
      <c r="F661" s="156"/>
      <c r="G661" s="156"/>
      <c r="H661" s="156"/>
      <c r="I661" s="156"/>
      <c r="J661" s="156"/>
    </row>
    <row r="662" spans="1:12" x14ac:dyDescent="0.2">
      <c r="A662" s="164"/>
      <c r="B662" s="246">
        <v>2010</v>
      </c>
      <c r="C662" s="319">
        <v>24</v>
      </c>
      <c r="D662" s="177"/>
      <c r="E662" s="177"/>
      <c r="F662" s="156"/>
      <c r="G662" s="156"/>
      <c r="H662" s="156"/>
      <c r="I662" s="156"/>
      <c r="J662" s="156"/>
    </row>
    <row r="663" spans="1:12" x14ac:dyDescent="0.2">
      <c r="A663" s="164"/>
      <c r="B663" s="246">
        <v>2011</v>
      </c>
      <c r="C663" s="319">
        <v>17</v>
      </c>
      <c r="D663" s="177"/>
      <c r="E663" s="177"/>
      <c r="F663" s="156"/>
      <c r="G663" s="156"/>
      <c r="H663" s="156"/>
      <c r="I663" s="156"/>
      <c r="J663" s="156"/>
    </row>
    <row r="664" spans="1:12" x14ac:dyDescent="0.2">
      <c r="A664" s="164"/>
      <c r="B664" s="568"/>
      <c r="C664" s="157"/>
      <c r="D664" s="177"/>
      <c r="E664" s="177"/>
      <c r="F664" s="156"/>
      <c r="G664" s="156"/>
      <c r="H664" s="156"/>
      <c r="I664" s="156"/>
      <c r="J664" s="156"/>
    </row>
    <row r="665" spans="1:12" x14ac:dyDescent="0.2">
      <c r="A665" s="164"/>
      <c r="B665" s="568"/>
      <c r="C665" s="157"/>
      <c r="D665" s="177"/>
      <c r="E665" s="177"/>
      <c r="F665" s="156"/>
      <c r="G665" s="156"/>
      <c r="H665" s="156"/>
      <c r="I665" s="156"/>
      <c r="J665" s="156"/>
    </row>
    <row r="666" spans="1:12" x14ac:dyDescent="0.2">
      <c r="A666" s="164"/>
      <c r="B666" s="568"/>
      <c r="C666" s="157"/>
      <c r="D666" s="177"/>
      <c r="E666" s="177"/>
      <c r="F666" s="156"/>
      <c r="G666" s="156"/>
      <c r="H666" s="156"/>
      <c r="I666" s="156"/>
      <c r="J666" s="156"/>
    </row>
    <row r="667" spans="1:12" s="156" customFormat="1" x14ac:dyDescent="0.2">
      <c r="A667" s="164"/>
      <c r="B667" s="193"/>
      <c r="C667" s="177"/>
      <c r="D667" s="177"/>
      <c r="E667" s="177"/>
    </row>
    <row r="668" spans="1:12" s="156" customFormat="1" x14ac:dyDescent="0.2">
      <c r="A668" s="164"/>
      <c r="B668" s="193"/>
      <c r="C668" s="177"/>
      <c r="D668" s="177"/>
      <c r="E668" s="177"/>
    </row>
    <row r="669" spans="1:12" s="173" customFormat="1" x14ac:dyDescent="0.2">
      <c r="A669" s="164"/>
      <c r="B669" s="202"/>
      <c r="C669" s="178"/>
      <c r="D669" s="178"/>
      <c r="E669" s="178"/>
    </row>
    <row r="670" spans="1:12" s="156" customFormat="1" x14ac:dyDescent="0.2">
      <c r="A670" s="164"/>
      <c r="B670" s="199"/>
      <c r="C670" s="177"/>
      <c r="D670" s="177"/>
      <c r="E670" s="177"/>
    </row>
    <row r="671" spans="1:12" s="156" customFormat="1" ht="24.95" customHeight="1" x14ac:dyDescent="0.2">
      <c r="A671" s="164">
        <v>5</v>
      </c>
      <c r="B671" s="271" t="s">
        <v>182</v>
      </c>
      <c r="C671" s="325"/>
      <c r="D671" s="325"/>
      <c r="E671" s="325"/>
      <c r="F671" s="325"/>
      <c r="G671" s="325"/>
      <c r="H671" s="326"/>
      <c r="I671" s="191"/>
      <c r="J671" s="191"/>
      <c r="K671" s="191"/>
      <c r="L671" s="191"/>
    </row>
    <row r="672" spans="1:12" s="156" customFormat="1" ht="24.95" customHeight="1" x14ac:dyDescent="0.2">
      <c r="A672" s="164">
        <v>5</v>
      </c>
      <c r="B672" s="271" t="s">
        <v>183</v>
      </c>
      <c r="C672" s="325"/>
      <c r="D672" s="325"/>
      <c r="E672" s="325"/>
      <c r="F672" s="325"/>
      <c r="G672" s="325"/>
      <c r="H672" s="326"/>
      <c r="I672" s="191"/>
      <c r="J672" s="191"/>
      <c r="K672" s="191"/>
      <c r="L672" s="191"/>
    </row>
    <row r="673" spans="1:13" s="156" customFormat="1" ht="24.95" customHeight="1" x14ac:dyDescent="0.2">
      <c r="A673" s="164"/>
      <c r="B673" s="583"/>
      <c r="C673" s="177"/>
      <c r="D673" s="177"/>
      <c r="E673" s="177"/>
    </row>
    <row r="674" spans="1:13" s="156" customFormat="1" ht="24.95" customHeight="1" x14ac:dyDescent="0.2">
      <c r="A674" s="164"/>
      <c r="B674" s="584"/>
      <c r="C674" s="412" t="s">
        <v>261</v>
      </c>
      <c r="D674" s="412" t="s">
        <v>262</v>
      </c>
      <c r="E674" s="177"/>
    </row>
    <row r="675" spans="1:13" s="156" customFormat="1" ht="24.95" customHeight="1" x14ac:dyDescent="0.2">
      <c r="A675" s="164"/>
      <c r="B675" s="574"/>
      <c r="C675" s="413" t="s">
        <v>187</v>
      </c>
      <c r="D675" s="413" t="s">
        <v>188</v>
      </c>
      <c r="E675" s="177"/>
    </row>
    <row r="676" spans="1:13" s="156" customFormat="1" ht="24.95" customHeight="1" x14ac:dyDescent="0.2">
      <c r="A676" s="164"/>
      <c r="B676" s="246">
        <v>2010</v>
      </c>
      <c r="C676" s="592">
        <v>1.93</v>
      </c>
      <c r="D676" s="592">
        <v>0.59</v>
      </c>
      <c r="E676" s="177"/>
    </row>
    <row r="677" spans="1:13" s="156" customFormat="1" ht="24.95" customHeight="1" x14ac:dyDescent="0.2">
      <c r="A677" s="164"/>
      <c r="B677" s="246">
        <v>2011</v>
      </c>
      <c r="C677" s="588" t="s">
        <v>328</v>
      </c>
      <c r="D677" s="588" t="s">
        <v>328</v>
      </c>
      <c r="E677" s="177"/>
    </row>
    <row r="678" spans="1:13" s="156" customFormat="1" ht="24.95" customHeight="1" x14ac:dyDescent="0.2">
      <c r="A678" s="164"/>
      <c r="B678" s="574"/>
      <c r="C678" s="177"/>
      <c r="D678" s="177"/>
      <c r="E678" s="177"/>
    </row>
    <row r="679" spans="1:13" s="173" customFormat="1" x14ac:dyDescent="0.2">
      <c r="A679" s="164"/>
      <c r="B679" s="569"/>
    </row>
    <row r="680" spans="1:13" s="156" customFormat="1" x14ac:dyDescent="0.2">
      <c r="A680" s="164"/>
      <c r="B680" s="199"/>
      <c r="C680" s="177"/>
      <c r="D680" s="177"/>
      <c r="E680" s="177"/>
    </row>
    <row r="681" spans="1:13" ht="24.95" customHeight="1" x14ac:dyDescent="0.2">
      <c r="A681" s="164">
        <v>5</v>
      </c>
      <c r="B681" s="227" t="s">
        <v>184</v>
      </c>
      <c r="C681" s="228"/>
      <c r="D681" s="338"/>
      <c r="E681" s="228"/>
      <c r="F681" s="243"/>
      <c r="G681" s="156"/>
      <c r="H681" s="156"/>
      <c r="I681" s="156"/>
      <c r="J681" s="156"/>
    </row>
    <row r="682" spans="1:13" s="164" customFormat="1" ht="24.95" customHeight="1" x14ac:dyDescent="0.2">
      <c r="A682" s="164">
        <v>5</v>
      </c>
      <c r="B682" s="227" t="s">
        <v>185</v>
      </c>
      <c r="C682" s="298"/>
      <c r="D682" s="338"/>
      <c r="E682" s="228"/>
      <c r="F682" s="243"/>
      <c r="G682" s="156"/>
      <c r="H682" s="156"/>
      <c r="I682" s="156"/>
      <c r="J682" s="156"/>
      <c r="K682" s="156"/>
      <c r="L682" s="156"/>
      <c r="M682" s="156"/>
    </row>
    <row r="683" spans="1:13" s="164" customFormat="1" x14ac:dyDescent="0.2">
      <c r="B683" s="552"/>
      <c r="C683" s="31"/>
      <c r="D683" s="31"/>
      <c r="E683" s="31"/>
      <c r="F683" s="156"/>
      <c r="G683" s="156"/>
      <c r="H683" s="156"/>
      <c r="I683" s="156"/>
      <c r="J683" s="156"/>
      <c r="K683" s="156"/>
      <c r="L683" s="156"/>
    </row>
    <row r="684" spans="1:13" s="164" customFormat="1" x14ac:dyDescent="0.2">
      <c r="A684" s="347"/>
      <c r="B684" s="32"/>
      <c r="C684" s="414" t="s">
        <v>263</v>
      </c>
      <c r="D684" s="414" t="s">
        <v>264</v>
      </c>
      <c r="E684" s="31"/>
      <c r="F684" s="156"/>
      <c r="G684" s="156"/>
      <c r="H684" s="156"/>
      <c r="I684" s="156"/>
      <c r="J684" s="156"/>
      <c r="K684" s="156"/>
      <c r="L684" s="156"/>
    </row>
    <row r="685" spans="1:13" s="164" customFormat="1" x14ac:dyDescent="0.2">
      <c r="B685" s="193"/>
      <c r="C685" s="415" t="s">
        <v>189</v>
      </c>
      <c r="D685" s="416" t="s">
        <v>190</v>
      </c>
      <c r="E685" s="31"/>
      <c r="F685" s="156"/>
      <c r="G685" s="156"/>
      <c r="H685" s="156"/>
      <c r="I685" s="156"/>
      <c r="J685" s="156"/>
      <c r="K685" s="156"/>
      <c r="L685" s="156"/>
    </row>
    <row r="686" spans="1:13" s="164" customFormat="1" x14ac:dyDescent="0.2">
      <c r="B686" s="246">
        <v>2007</v>
      </c>
      <c r="C686" s="184">
        <v>1.881</v>
      </c>
      <c r="D686" s="184">
        <v>7.0000000000000007E-2</v>
      </c>
      <c r="E686" s="31"/>
      <c r="F686" s="156"/>
      <c r="G686" s="156"/>
      <c r="H686" s="156"/>
      <c r="I686" s="156"/>
      <c r="J686" s="156"/>
      <c r="K686" s="156"/>
      <c r="L686" s="156"/>
    </row>
    <row r="687" spans="1:13" s="164" customFormat="1" x14ac:dyDescent="0.2">
      <c r="B687" s="246">
        <v>2008</v>
      </c>
      <c r="C687" s="184">
        <v>3.06</v>
      </c>
      <c r="D687" s="184">
        <v>7.0000000000000007E-2</v>
      </c>
      <c r="E687" s="31"/>
      <c r="F687" s="156"/>
      <c r="G687" s="156"/>
      <c r="H687" s="156"/>
      <c r="I687" s="156"/>
      <c r="J687" s="156"/>
      <c r="K687" s="156"/>
      <c r="L687" s="156"/>
    </row>
    <row r="688" spans="1:13" s="164" customFormat="1" x14ac:dyDescent="0.2">
      <c r="B688" s="246">
        <v>2009</v>
      </c>
      <c r="C688" s="184">
        <v>3.06</v>
      </c>
      <c r="D688" s="184">
        <v>7.0000000000000007E-2</v>
      </c>
      <c r="E688" s="31"/>
      <c r="F688" s="156"/>
      <c r="G688" s="156"/>
      <c r="H688" s="156"/>
      <c r="I688" s="156"/>
      <c r="J688" s="156"/>
      <c r="K688" s="156"/>
      <c r="L688" s="156"/>
    </row>
    <row r="689" spans="1:12" s="164" customFormat="1" x14ac:dyDescent="0.2">
      <c r="B689" s="246">
        <v>2010</v>
      </c>
      <c r="C689" s="184">
        <v>3.18</v>
      </c>
      <c r="D689" s="184">
        <v>7.0000000000000007E-2</v>
      </c>
      <c r="E689" s="31"/>
      <c r="F689" s="156"/>
      <c r="G689" s="156"/>
      <c r="H689" s="156"/>
      <c r="I689" s="156"/>
      <c r="J689" s="156"/>
      <c r="K689" s="156"/>
      <c r="L689" s="156"/>
    </row>
    <row r="690" spans="1:12" s="164" customFormat="1" x14ac:dyDescent="0.2">
      <c r="B690" s="246">
        <v>2011</v>
      </c>
      <c r="C690" s="184">
        <v>3.2232563856230936</v>
      </c>
      <c r="D690" s="184">
        <v>7.625555577806141E-2</v>
      </c>
      <c r="E690" s="31"/>
      <c r="F690" s="156"/>
      <c r="G690" s="156"/>
      <c r="H690" s="156"/>
      <c r="I690" s="156"/>
      <c r="J690" s="156"/>
      <c r="K690" s="156"/>
      <c r="L690" s="156"/>
    </row>
    <row r="691" spans="1:12" s="164" customFormat="1" x14ac:dyDescent="0.2">
      <c r="B691" s="32"/>
      <c r="C691" s="31"/>
      <c r="D691" s="31"/>
      <c r="E691" s="31"/>
      <c r="F691" s="156"/>
      <c r="G691" s="156"/>
      <c r="H691" s="156"/>
      <c r="I691" s="156"/>
      <c r="J691" s="156"/>
      <c r="K691" s="156"/>
      <c r="L691" s="156"/>
    </row>
    <row r="692" spans="1:12" s="164" customFormat="1" x14ac:dyDescent="0.2">
      <c r="B692" s="32"/>
      <c r="C692" s="31"/>
      <c r="D692" s="31"/>
      <c r="E692" s="31"/>
      <c r="F692" s="156"/>
      <c r="G692" s="156"/>
      <c r="H692" s="156"/>
      <c r="I692" s="156"/>
      <c r="J692" s="156"/>
      <c r="K692" s="156"/>
      <c r="L692" s="156"/>
    </row>
    <row r="693" spans="1:12" s="164" customFormat="1" x14ac:dyDescent="0.2">
      <c r="B693" s="32"/>
      <c r="C693" s="31"/>
      <c r="D693" s="31"/>
      <c r="E693" s="31"/>
      <c r="F693" s="156"/>
      <c r="G693" s="156"/>
      <c r="H693" s="156"/>
      <c r="I693" s="156"/>
      <c r="J693" s="156"/>
      <c r="K693" s="156"/>
      <c r="L693" s="156"/>
    </row>
    <row r="694" spans="1:12" s="172" customFormat="1" x14ac:dyDescent="0.2">
      <c r="A694" s="164"/>
      <c r="B694" s="33"/>
      <c r="C694" s="192"/>
      <c r="D694" s="192"/>
      <c r="E694" s="192"/>
      <c r="F694" s="173"/>
      <c r="G694" s="173"/>
      <c r="H694" s="173"/>
      <c r="I694" s="173"/>
      <c r="J694" s="173"/>
      <c r="K694" s="173"/>
      <c r="L694" s="173"/>
    </row>
    <row r="695" spans="1:12" s="164" customFormat="1" x14ac:dyDescent="0.2"/>
    <row r="696" spans="1:12" s="164" customFormat="1" ht="24.95" customHeight="1" x14ac:dyDescent="0.2">
      <c r="A696" s="164">
        <v>5</v>
      </c>
      <c r="B696" s="227" t="s">
        <v>221</v>
      </c>
      <c r="C696" s="235"/>
      <c r="D696" s="235"/>
      <c r="E696" s="235"/>
      <c r="F696" s="298"/>
      <c r="G696" s="298"/>
      <c r="H696" s="229"/>
    </row>
    <row r="697" spans="1:12" s="164" customFormat="1" x14ac:dyDescent="0.2">
      <c r="A697" s="347"/>
      <c r="B697" s="585"/>
    </row>
    <row r="698" spans="1:12" s="164" customFormat="1" x14ac:dyDescent="0.2">
      <c r="B698" s="578"/>
    </row>
    <row r="699" spans="1:12" s="164" customFormat="1" x14ac:dyDescent="0.2">
      <c r="B699" s="546" t="s">
        <v>6</v>
      </c>
    </row>
    <row r="700" spans="1:12" s="164" customFormat="1" x14ac:dyDescent="0.2">
      <c r="B700" s="201"/>
      <c r="C700" s="336" t="s">
        <v>186</v>
      </c>
    </row>
    <row r="701" spans="1:12" s="164" customFormat="1" x14ac:dyDescent="0.2">
      <c r="B701" s="246">
        <v>2007</v>
      </c>
      <c r="C701" s="324">
        <v>443</v>
      </c>
      <c r="D701" s="168"/>
      <c r="E701" s="168"/>
    </row>
    <row r="702" spans="1:12" s="164" customFormat="1" x14ac:dyDescent="0.2">
      <c r="B702" s="246">
        <v>2008</v>
      </c>
      <c r="C702" s="324">
        <v>571</v>
      </c>
      <c r="D702" s="168"/>
      <c r="E702" s="168"/>
    </row>
    <row r="703" spans="1:12" s="164" customFormat="1" x14ac:dyDescent="0.2">
      <c r="B703" s="246">
        <v>2009</v>
      </c>
      <c r="C703" s="324">
        <v>615</v>
      </c>
      <c r="D703" s="168"/>
      <c r="E703" s="168"/>
    </row>
    <row r="704" spans="1:12" x14ac:dyDescent="0.2">
      <c r="A704" s="164"/>
      <c r="B704" s="246">
        <v>2010</v>
      </c>
      <c r="C704" s="324">
        <v>130</v>
      </c>
      <c r="D704" s="31"/>
      <c r="E704" s="31"/>
      <c r="F704" s="156"/>
      <c r="G704" s="156"/>
      <c r="H704" s="156"/>
      <c r="I704" s="156"/>
      <c r="J704" s="156"/>
    </row>
    <row r="705" spans="1:14" x14ac:dyDescent="0.2">
      <c r="A705" s="164"/>
      <c r="B705" s="246">
        <v>2011</v>
      </c>
      <c r="C705" s="323">
        <v>151</v>
      </c>
      <c r="D705" s="31"/>
      <c r="E705" s="31"/>
      <c r="F705" s="156"/>
      <c r="G705" s="156"/>
      <c r="H705" s="156"/>
      <c r="I705" s="156"/>
      <c r="J705" s="156"/>
    </row>
    <row r="706" spans="1:14" x14ac:dyDescent="0.2">
      <c r="A706" s="164"/>
      <c r="B706" s="32"/>
    </row>
    <row r="707" spans="1:14" x14ac:dyDescent="0.2">
      <c r="A707" s="164"/>
      <c r="B707" s="32"/>
    </row>
    <row r="708" spans="1:14" x14ac:dyDescent="0.2">
      <c r="A708" s="164"/>
      <c r="B708" s="32"/>
    </row>
    <row r="709" spans="1:14" x14ac:dyDescent="0.2">
      <c r="A709" s="164"/>
      <c r="B709" s="32"/>
    </row>
    <row r="710" spans="1:14" x14ac:dyDescent="0.2">
      <c r="A710" s="164"/>
      <c r="B710" s="32"/>
    </row>
    <row r="711" spans="1:14" x14ac:dyDescent="0.2">
      <c r="A711" s="164"/>
      <c r="B711" s="32"/>
    </row>
    <row r="712" spans="1:14" x14ac:dyDescent="0.2">
      <c r="A712" s="164"/>
      <c r="B712" s="32"/>
    </row>
    <row r="713" spans="1:14" x14ac:dyDescent="0.2">
      <c r="A713" s="164"/>
      <c r="B713" s="32"/>
    </row>
    <row r="714" spans="1:14" x14ac:dyDescent="0.2">
      <c r="A714" s="164"/>
      <c r="B714" s="32"/>
    </row>
    <row r="715" spans="1:14" s="173" customFormat="1" x14ac:dyDescent="0.2">
      <c r="A715" s="164"/>
      <c r="B715" s="33"/>
      <c r="C715" s="192"/>
      <c r="D715" s="192"/>
      <c r="E715" s="192"/>
    </row>
    <row r="716" spans="1:14" x14ac:dyDescent="0.2">
      <c r="A716" s="164"/>
    </row>
    <row r="717" spans="1:14" s="156" customFormat="1" ht="24.95" customHeight="1" x14ac:dyDescent="0.2">
      <c r="A717" s="164">
        <v>5</v>
      </c>
      <c r="B717" s="271" t="s">
        <v>222</v>
      </c>
      <c r="C717" s="274"/>
      <c r="D717" s="274"/>
      <c r="E717" s="274"/>
      <c r="F717" s="272"/>
      <c r="G717" s="272"/>
      <c r="H717" s="272"/>
      <c r="I717" s="285"/>
    </row>
    <row r="718" spans="1:14" x14ac:dyDescent="0.2">
      <c r="A718" s="164"/>
      <c r="B718" s="552"/>
      <c r="C718" s="31"/>
      <c r="D718" s="31"/>
      <c r="E718" s="31"/>
      <c r="F718" s="156"/>
      <c r="G718" s="156"/>
      <c r="H718" s="156"/>
      <c r="I718" s="156"/>
      <c r="J718" s="156"/>
    </row>
    <row r="719" spans="1:14" x14ac:dyDescent="0.2">
      <c r="A719" s="164"/>
      <c r="B719" s="32"/>
      <c r="C719" s="168"/>
      <c r="D719" s="168"/>
      <c r="E719" s="168"/>
      <c r="F719" s="168"/>
      <c r="G719" s="156"/>
      <c r="H719" s="156"/>
      <c r="I719" s="156"/>
      <c r="J719" s="156"/>
      <c r="K719" s="157"/>
      <c r="L719" s="157"/>
      <c r="M719" s="157"/>
      <c r="N719" s="157"/>
    </row>
    <row r="720" spans="1:14" x14ac:dyDescent="0.2">
      <c r="A720" s="164"/>
      <c r="B720" s="32"/>
      <c r="C720" s="409" t="s">
        <v>120</v>
      </c>
      <c r="D720" s="406" t="s">
        <v>260</v>
      </c>
      <c r="E720" s="414" t="s">
        <v>7</v>
      </c>
      <c r="F720" s="168"/>
      <c r="G720" s="156"/>
      <c r="H720" s="156"/>
      <c r="I720" s="156"/>
      <c r="J720" s="156"/>
      <c r="K720" s="157"/>
      <c r="L720" s="157"/>
      <c r="M720" s="157"/>
      <c r="N720" s="157"/>
    </row>
    <row r="721" spans="1:14" x14ac:dyDescent="0.2">
      <c r="A721" s="164"/>
      <c r="B721" s="32"/>
      <c r="C721" s="417" t="s">
        <v>191</v>
      </c>
      <c r="D721" s="418" t="s">
        <v>192</v>
      </c>
      <c r="E721" s="419" t="s">
        <v>253</v>
      </c>
      <c r="F721" s="339"/>
      <c r="G721" s="156"/>
      <c r="H721" s="156"/>
      <c r="I721" s="156"/>
      <c r="J721" s="156"/>
      <c r="K721" s="157"/>
      <c r="L721" s="157"/>
      <c r="M721" s="157"/>
      <c r="N721" s="157"/>
    </row>
    <row r="722" spans="1:14" x14ac:dyDescent="0.2">
      <c r="A722" s="164"/>
      <c r="B722" s="246">
        <v>2007</v>
      </c>
      <c r="C722" s="184">
        <f>E199</f>
        <v>0.09</v>
      </c>
      <c r="D722" s="403">
        <f>C213</f>
        <v>0.79100000000000004</v>
      </c>
      <c r="E722" s="340">
        <f>C722/D722</f>
        <v>0.11378002528445005</v>
      </c>
      <c r="F722" s="156"/>
      <c r="G722" s="156"/>
      <c r="H722" s="156"/>
      <c r="I722" s="156"/>
      <c r="J722" s="156"/>
      <c r="K722" s="157"/>
      <c r="L722" s="157"/>
      <c r="M722" s="157"/>
      <c r="N722" s="157"/>
    </row>
    <row r="723" spans="1:14" x14ac:dyDescent="0.2">
      <c r="A723" s="164"/>
      <c r="B723" s="246">
        <v>2008</v>
      </c>
      <c r="C723" s="184">
        <f t="shared" ref="C723:C725" si="11">E200</f>
        <v>0.15</v>
      </c>
      <c r="D723" s="403">
        <f t="shared" ref="D723:D725" si="12">C214</f>
        <v>0.73199999999999998</v>
      </c>
      <c r="E723" s="408">
        <f>C723/D723</f>
        <v>0.20491803278688525</v>
      </c>
      <c r="F723" s="156"/>
      <c r="G723" s="156"/>
      <c r="H723" s="156"/>
      <c r="I723" s="156"/>
      <c r="J723" s="156"/>
      <c r="K723" s="157"/>
      <c r="L723" s="157"/>
      <c r="M723" s="157"/>
      <c r="N723" s="157"/>
    </row>
    <row r="724" spans="1:14" x14ac:dyDescent="0.2">
      <c r="A724" s="164"/>
      <c r="B724" s="246">
        <v>2009</v>
      </c>
      <c r="C724" s="184">
        <f t="shared" si="11"/>
        <v>0.15</v>
      </c>
      <c r="D724" s="403">
        <f t="shared" si="12"/>
        <v>0.73299999999999998</v>
      </c>
      <c r="E724" s="340">
        <f>C724/D724</f>
        <v>0.20463847203274216</v>
      </c>
      <c r="F724" s="156"/>
      <c r="G724" s="156"/>
      <c r="H724" s="156"/>
      <c r="I724" s="156"/>
      <c r="J724" s="156"/>
      <c r="K724" s="157"/>
      <c r="L724" s="157"/>
      <c r="M724" s="157"/>
      <c r="N724" s="157"/>
    </row>
    <row r="725" spans="1:14" x14ac:dyDescent="0.2">
      <c r="A725" s="164"/>
      <c r="B725" s="246">
        <v>2010</v>
      </c>
      <c r="C725" s="184">
        <f t="shared" si="11"/>
        <v>0.29499999999999998</v>
      </c>
      <c r="D725" s="403">
        <f t="shared" si="12"/>
        <v>0.71</v>
      </c>
      <c r="E725" s="340">
        <f>C725/D725</f>
        <v>0.41549295774647887</v>
      </c>
      <c r="F725" s="156"/>
      <c r="G725" s="156"/>
      <c r="H725" s="156"/>
      <c r="I725" s="156"/>
      <c r="J725" s="156"/>
      <c r="K725" s="157"/>
      <c r="L725" s="157"/>
      <c r="M725" s="157"/>
      <c r="N725" s="157"/>
    </row>
    <row r="726" spans="1:14" x14ac:dyDescent="0.2">
      <c r="A726" s="164"/>
      <c r="B726" s="194"/>
      <c r="C726" s="189"/>
      <c r="D726" s="189"/>
      <c r="E726" s="175"/>
      <c r="F726" s="156"/>
      <c r="G726" s="156"/>
      <c r="H726" s="156"/>
      <c r="I726" s="156"/>
      <c r="J726" s="156"/>
      <c r="K726" s="157"/>
      <c r="L726" s="157"/>
      <c r="M726" s="157"/>
      <c r="N726" s="157"/>
    </row>
    <row r="727" spans="1:14" x14ac:dyDescent="0.2">
      <c r="A727" s="164"/>
      <c r="B727" s="553"/>
      <c r="C727" s="404"/>
      <c r="D727" s="287"/>
      <c r="E727" s="405"/>
      <c r="F727" s="156"/>
      <c r="G727" s="156"/>
      <c r="H727" s="156"/>
      <c r="I727" s="156"/>
      <c r="J727" s="156"/>
      <c r="M727" s="157"/>
      <c r="N727" s="157"/>
    </row>
    <row r="728" spans="1:14" x14ac:dyDescent="0.2">
      <c r="A728" s="164"/>
      <c r="B728" s="187"/>
      <c r="C728" s="287"/>
      <c r="D728" s="404"/>
      <c r="E728" s="405"/>
      <c r="F728" s="156"/>
      <c r="G728" s="156"/>
      <c r="H728" s="156"/>
      <c r="I728" s="156"/>
      <c r="J728" s="156"/>
      <c r="M728" s="157"/>
      <c r="N728" s="157"/>
    </row>
    <row r="729" spans="1:14" x14ac:dyDescent="0.2">
      <c r="A729" s="164"/>
      <c r="B729" s="187"/>
      <c r="C729" s="287"/>
      <c r="D729" s="404"/>
      <c r="E729" s="405"/>
      <c r="F729" s="156"/>
      <c r="G729" s="156"/>
      <c r="H729" s="156"/>
      <c r="I729" s="156"/>
      <c r="J729" s="156"/>
      <c r="M729" s="157"/>
      <c r="N729" s="157"/>
    </row>
    <row r="730" spans="1:14" x14ac:dyDescent="0.2">
      <c r="A730" s="164"/>
      <c r="B730" s="187"/>
      <c r="C730" s="287"/>
      <c r="D730" s="404"/>
      <c r="E730" s="405"/>
      <c r="F730" s="156"/>
      <c r="G730" s="156"/>
      <c r="H730" s="156"/>
      <c r="I730" s="156"/>
      <c r="J730" s="156"/>
      <c r="M730" s="157"/>
      <c r="N730" s="157"/>
    </row>
    <row r="731" spans="1:14" x14ac:dyDescent="0.2">
      <c r="A731" s="164"/>
      <c r="B731" s="187"/>
      <c r="C731" s="287"/>
      <c r="D731" s="404"/>
      <c r="E731" s="405"/>
      <c r="F731" s="156"/>
      <c r="G731" s="156"/>
      <c r="H731" s="156"/>
      <c r="I731" s="156"/>
      <c r="J731" s="156"/>
      <c r="M731" s="157"/>
      <c r="N731" s="157"/>
    </row>
    <row r="732" spans="1:14" x14ac:dyDescent="0.2">
      <c r="A732" s="164"/>
      <c r="B732" s="170"/>
      <c r="C732" s="168"/>
      <c r="D732" s="168"/>
      <c r="E732" s="168"/>
      <c r="F732" s="156"/>
      <c r="G732" s="156"/>
      <c r="H732" s="156"/>
      <c r="I732" s="156"/>
      <c r="J732" s="156"/>
      <c r="M732" s="157"/>
      <c r="N732" s="157"/>
    </row>
    <row r="733" spans="1:14" x14ac:dyDescent="0.2">
      <c r="A733" s="164"/>
      <c r="B733" s="170"/>
      <c r="C733" s="168"/>
      <c r="E733" s="168"/>
      <c r="F733" s="156"/>
      <c r="G733" s="156"/>
      <c r="H733" s="156"/>
      <c r="I733" s="156"/>
      <c r="J733" s="156"/>
      <c r="M733" s="157"/>
      <c r="N733" s="157"/>
    </row>
    <row r="734" spans="1:14" x14ac:dyDescent="0.2">
      <c r="A734" s="164"/>
      <c r="B734" s="402"/>
      <c r="C734" s="270"/>
      <c r="D734" s="270"/>
      <c r="E734" s="168"/>
      <c r="F734" s="156"/>
      <c r="G734" s="156"/>
      <c r="H734" s="156"/>
      <c r="I734" s="156"/>
      <c r="J734" s="156"/>
      <c r="M734" s="157"/>
      <c r="N734" s="157"/>
    </row>
    <row r="735" spans="1:14" x14ac:dyDescent="0.2">
      <c r="A735" s="164"/>
      <c r="B735" s="170"/>
      <c r="C735" s="31"/>
      <c r="D735" s="31"/>
      <c r="E735" s="31"/>
      <c r="F735" s="156"/>
      <c r="G735" s="156"/>
      <c r="H735" s="156"/>
      <c r="I735" s="156"/>
      <c r="J735" s="156"/>
      <c r="M735" s="157"/>
      <c r="N735" s="157"/>
    </row>
    <row r="736" spans="1:14" s="173" customFormat="1" x14ac:dyDescent="0.2">
      <c r="A736" s="164"/>
      <c r="B736" s="33"/>
      <c r="C736" s="192"/>
      <c r="D736" s="192"/>
      <c r="E736" s="192"/>
    </row>
    <row r="737" spans="1:14" x14ac:dyDescent="0.2">
      <c r="A737" s="164"/>
    </row>
    <row r="738" spans="1:14" ht="24.95" customHeight="1" x14ac:dyDescent="0.2">
      <c r="A738" s="164">
        <v>5</v>
      </c>
      <c r="B738" s="271" t="s">
        <v>223</v>
      </c>
      <c r="C738" s="274"/>
      <c r="D738" s="274"/>
      <c r="E738" s="273"/>
      <c r="M738" s="157"/>
      <c r="N738" s="157"/>
    </row>
    <row r="740" spans="1:14" s="156" customFormat="1" x14ac:dyDescent="0.2">
      <c r="A740" s="157"/>
      <c r="B740" s="30" t="s">
        <v>193</v>
      </c>
      <c r="C740" s="31"/>
      <c r="D740" s="31"/>
      <c r="E740" s="31"/>
    </row>
    <row r="741" spans="1:14" s="156" customFormat="1" ht="24.95" customHeight="1" x14ac:dyDescent="0.2">
      <c r="A741" s="157"/>
      <c r="B741" s="337">
        <v>2011</v>
      </c>
      <c r="C741" s="586" t="s">
        <v>330</v>
      </c>
      <c r="D741" s="299"/>
      <c r="E741" s="299"/>
      <c r="F741" s="299"/>
      <c r="G741" s="341"/>
      <c r="H741" s="261"/>
      <c r="I741" s="261"/>
      <c r="J741" s="261"/>
      <c r="K741" s="261"/>
      <c r="L741" s="261"/>
    </row>
    <row r="742" spans="1:14" s="156" customFormat="1" x14ac:dyDescent="0.2">
      <c r="A742" s="157"/>
      <c r="B742" s="31"/>
      <c r="C742" s="31"/>
      <c r="D742" s="31"/>
      <c r="E742" s="31"/>
    </row>
  </sheetData>
  <mergeCells count="27">
    <mergeCell ref="M624:N624"/>
    <mergeCell ref="M621:N621"/>
    <mergeCell ref="M622:N622"/>
    <mergeCell ref="B444:E444"/>
    <mergeCell ref="M623:N623"/>
    <mergeCell ref="K597:L597"/>
    <mergeCell ref="K598:L598"/>
    <mergeCell ref="K599:L599"/>
    <mergeCell ref="C5:I5"/>
    <mergeCell ref="C19:I19"/>
    <mergeCell ref="C39:F39"/>
    <mergeCell ref="C56:G56"/>
    <mergeCell ref="C72:G72"/>
    <mergeCell ref="C104:E104"/>
    <mergeCell ref="C120:E120"/>
    <mergeCell ref="B158:D158"/>
    <mergeCell ref="C582:I582"/>
    <mergeCell ref="M620:N620"/>
    <mergeCell ref="K596:L596"/>
    <mergeCell ref="H197:H198"/>
    <mergeCell ref="J197:J198"/>
    <mergeCell ref="L197:L198"/>
    <mergeCell ref="B199:B203"/>
    <mergeCell ref="B178:B182"/>
    <mergeCell ref="B183:B187"/>
    <mergeCell ref="B431:F431"/>
    <mergeCell ref="F197:F198"/>
  </mergeCells>
  <phoneticPr fontId="4" type="noConversion"/>
  <conditionalFormatting sqref="A355:A1048576 A1:A353">
    <cfRule type="cellIs" dxfId="6" priority="19" operator="equal">
      <formula>3</formula>
    </cfRule>
    <cfRule type="cellIs" dxfId="5" priority="20" operator="equal">
      <formula>2</formula>
    </cfRule>
    <cfRule type="cellIs" dxfId="4" priority="21" operator="equal">
      <formula>1</formula>
    </cfRule>
  </conditionalFormatting>
  <conditionalFormatting sqref="A1:A1048576">
    <cfRule type="cellIs" dxfId="3" priority="11" operator="equal">
      <formula>5</formula>
    </cfRule>
    <cfRule type="cellIs" dxfId="2" priority="12" operator="equal">
      <formula>4</formula>
    </cfRule>
  </conditionalFormatting>
  <conditionalFormatting sqref="A178:A182">
    <cfRule type="cellIs" dxfId="1" priority="1" operator="lessThan">
      <formula>-$B$177</formula>
    </cfRule>
    <cfRule type="cellIs" dxfId="0" priority="2" operator="greaterThan">
      <formula>$B$177</formula>
    </cfRule>
  </conditionalFormatting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5"/>
  <sheetViews>
    <sheetView showGridLines="0" tabSelected="1" topLeftCell="C1" zoomScale="75" zoomScaleNormal="75" zoomScaleSheetLayoutView="85" workbookViewId="0">
      <selection activeCell="J268" sqref="J268:J269"/>
    </sheetView>
  </sheetViews>
  <sheetFormatPr defaultRowHeight="12.75" x14ac:dyDescent="0.2"/>
  <cols>
    <col min="1" max="1" width="23" style="4" hidden="1" customWidth="1"/>
    <col min="2" max="2" width="25" style="4" hidden="1" customWidth="1"/>
    <col min="3" max="3" width="12.7109375" style="128" customWidth="1"/>
    <col min="4" max="4" width="1.7109375" style="466" customWidth="1"/>
    <col min="5" max="9" width="12.7109375" style="4" customWidth="1"/>
    <col min="10" max="10" width="44.28515625" style="478" customWidth="1"/>
  </cols>
  <sheetData>
    <row r="1" spans="1:15" ht="24.95" customHeight="1" x14ac:dyDescent="0.2">
      <c r="C1" s="648" t="s">
        <v>10</v>
      </c>
      <c r="D1" s="648"/>
      <c r="E1" s="648"/>
      <c r="F1" s="648"/>
      <c r="G1" s="648"/>
      <c r="H1" s="648"/>
      <c r="I1" s="648"/>
      <c r="J1" s="648"/>
    </row>
    <row r="2" spans="1:15" ht="7.5" customHeight="1" x14ac:dyDescent="0.2">
      <c r="C2" s="688"/>
      <c r="D2" s="688"/>
      <c r="E2" s="688"/>
      <c r="F2" s="688"/>
      <c r="G2" s="688"/>
      <c r="H2" s="688"/>
      <c r="I2" s="688"/>
      <c r="J2" s="688"/>
    </row>
    <row r="3" spans="1:15" ht="24.95" customHeight="1" x14ac:dyDescent="0.2">
      <c r="A3" s="386" t="s">
        <v>256</v>
      </c>
      <c r="B3" s="386" t="s">
        <v>255</v>
      </c>
      <c r="C3" s="454" t="s">
        <v>56</v>
      </c>
      <c r="D3" s="455"/>
      <c r="E3" s="649" t="s">
        <v>55</v>
      </c>
      <c r="F3" s="649"/>
      <c r="G3" s="649"/>
      <c r="H3" s="649"/>
      <c r="I3" s="649"/>
      <c r="J3" s="479" t="s">
        <v>54</v>
      </c>
      <c r="K3" s="93"/>
      <c r="L3" s="93"/>
      <c r="M3" s="93"/>
      <c r="N3" s="12"/>
      <c r="O3" s="12"/>
    </row>
    <row r="4" spans="1:15" ht="7.5" customHeight="1" x14ac:dyDescent="0.2">
      <c r="C4" s="105"/>
      <c r="D4" s="86"/>
      <c r="E4" s="15"/>
      <c r="F4" s="15"/>
      <c r="G4" s="15"/>
      <c r="H4" s="15"/>
      <c r="I4" s="15"/>
      <c r="J4" s="61"/>
      <c r="K4" s="55"/>
    </row>
    <row r="5" spans="1:15" s="1" customFormat="1" ht="170.1" customHeight="1" x14ac:dyDescent="0.2">
      <c r="A5" s="770" t="s">
        <v>257</v>
      </c>
      <c r="B5" s="380" t="s">
        <v>41</v>
      </c>
      <c r="C5" s="106" t="str">
        <f>'Base de Cálculo'!B2</f>
        <v>FM.01-A -Taxa geométrica de crescimento anual (TGCA): % a.a.</v>
      </c>
      <c r="D5" s="60"/>
      <c r="E5" s="692"/>
      <c r="F5" s="693"/>
      <c r="G5" s="693"/>
      <c r="H5" s="693"/>
      <c r="I5" s="693"/>
      <c r="J5" s="638" t="s">
        <v>346</v>
      </c>
      <c r="K5" s="53"/>
    </row>
    <row r="6" spans="1:15" s="1" customFormat="1" ht="7.5" customHeight="1" x14ac:dyDescent="0.2">
      <c r="A6" s="771"/>
      <c r="B6" s="380"/>
      <c r="C6" s="637"/>
      <c r="D6" s="637"/>
      <c r="E6" s="637"/>
      <c r="F6" s="637"/>
      <c r="G6" s="637"/>
      <c r="H6" s="637"/>
      <c r="I6" s="637"/>
      <c r="J6" s="639"/>
    </row>
    <row r="7" spans="1:15" s="1" customFormat="1" ht="170.1" customHeight="1" x14ac:dyDescent="0.2">
      <c r="A7" s="771"/>
      <c r="B7" s="752" t="s">
        <v>258</v>
      </c>
      <c r="C7" s="106" t="str">
        <f>'Base de Cálculo'!B16</f>
        <v>FM.03-A - Densidade demográfica: hab/km2</v>
      </c>
      <c r="D7" s="60"/>
      <c r="E7" s="685"/>
      <c r="F7" s="686"/>
      <c r="G7" s="686"/>
      <c r="H7" s="686"/>
      <c r="I7" s="686"/>
      <c r="J7" s="639"/>
      <c r="K7" s="53"/>
    </row>
    <row r="8" spans="1:15" s="1" customFormat="1" ht="7.5" customHeight="1" x14ac:dyDescent="0.2">
      <c r="A8" s="771"/>
      <c r="B8" s="753"/>
      <c r="C8" s="637"/>
      <c r="D8" s="637"/>
      <c r="E8" s="637"/>
      <c r="F8" s="637"/>
      <c r="G8" s="637"/>
      <c r="H8" s="637"/>
      <c r="I8" s="637"/>
      <c r="J8" s="639"/>
    </row>
    <row r="9" spans="1:15" s="3" customFormat="1" ht="170.1" customHeight="1" x14ac:dyDescent="0.2">
      <c r="A9" s="771"/>
      <c r="B9" s="754"/>
      <c r="C9" s="106" t="str">
        <f>'Base de Cálculo'!B36</f>
        <v>FM.03-B - Taxa de urbanização: %</v>
      </c>
      <c r="D9" s="62"/>
      <c r="E9" s="637"/>
      <c r="F9" s="637"/>
      <c r="G9" s="637"/>
      <c r="H9" s="637"/>
      <c r="I9" s="637"/>
      <c r="J9" s="639"/>
    </row>
    <row r="10" spans="1:15" s="3" customFormat="1" ht="7.5" customHeight="1" x14ac:dyDescent="0.2">
      <c r="A10" s="771"/>
      <c r="B10" s="380"/>
      <c r="C10" s="695"/>
      <c r="D10" s="695"/>
      <c r="E10" s="695"/>
      <c r="F10" s="695"/>
      <c r="G10" s="695"/>
      <c r="H10" s="695"/>
      <c r="I10" s="695"/>
      <c r="J10" s="639"/>
    </row>
    <row r="11" spans="1:15" s="3" customFormat="1" ht="170.1" customHeight="1" x14ac:dyDescent="0.2">
      <c r="A11" s="771"/>
      <c r="B11" s="752" t="s">
        <v>259</v>
      </c>
      <c r="C11" s="106" t="str">
        <f>'Base de Cálculo'!B53</f>
        <v>FM.04-A - Índice Paulista de Responsabilidade Social (IPRS)</v>
      </c>
      <c r="D11" s="464"/>
      <c r="E11" s="695"/>
      <c r="F11" s="695"/>
      <c r="G11" s="695"/>
      <c r="H11" s="695"/>
      <c r="I11" s="695"/>
      <c r="J11" s="639"/>
    </row>
    <row r="12" spans="1:15" s="3" customFormat="1" ht="7.5" customHeight="1" x14ac:dyDescent="0.2">
      <c r="A12" s="771"/>
      <c r="B12" s="753"/>
      <c r="C12" s="145"/>
      <c r="D12" s="383"/>
      <c r="E12" s="16"/>
      <c r="F12" s="16"/>
      <c r="G12" s="16"/>
      <c r="H12" s="16"/>
      <c r="I12" s="16"/>
      <c r="J12" s="639"/>
    </row>
    <row r="13" spans="1:15" s="3" customFormat="1" ht="170.1" customHeight="1" x14ac:dyDescent="0.2">
      <c r="A13" s="772"/>
      <c r="B13" s="754"/>
      <c r="C13" s="107" t="str">
        <f>'Base de Cálculo'!B69</f>
        <v>FM.04-B -Índice de Desenvolvimento Humano Municipal (IDH-M)</v>
      </c>
      <c r="D13" s="383"/>
      <c r="E13" s="695"/>
      <c r="F13" s="695"/>
      <c r="G13" s="695"/>
      <c r="H13" s="695"/>
      <c r="I13" s="695"/>
      <c r="J13" s="694"/>
    </row>
    <row r="14" spans="1:15" s="3" customFormat="1" ht="7.5" customHeight="1" x14ac:dyDescent="0.2">
      <c r="A14" s="378"/>
      <c r="B14" s="380"/>
      <c r="C14" s="696"/>
      <c r="D14" s="696"/>
      <c r="E14" s="696"/>
      <c r="F14" s="696"/>
      <c r="G14" s="696"/>
      <c r="H14" s="696"/>
      <c r="I14" s="696"/>
      <c r="J14" s="467"/>
    </row>
    <row r="15" spans="1:15" s="3" customFormat="1" ht="24.95" customHeight="1" x14ac:dyDescent="0.2">
      <c r="A15" s="378"/>
      <c r="B15" s="380"/>
      <c r="C15" s="648" t="s">
        <v>11</v>
      </c>
      <c r="D15" s="648"/>
      <c r="E15" s="648"/>
      <c r="F15" s="648"/>
      <c r="G15" s="648"/>
      <c r="H15" s="648"/>
      <c r="I15" s="648"/>
      <c r="J15" s="648"/>
    </row>
    <row r="16" spans="1:15" s="3" customFormat="1" ht="7.5" customHeight="1" x14ac:dyDescent="0.2">
      <c r="A16" s="378"/>
      <c r="B16" s="380"/>
      <c r="C16" s="688"/>
      <c r="D16" s="688"/>
      <c r="E16" s="688"/>
      <c r="F16" s="688"/>
      <c r="G16" s="688"/>
      <c r="H16" s="688"/>
      <c r="I16" s="688"/>
      <c r="J16" s="688"/>
    </row>
    <row r="17" spans="1:15" s="3" customFormat="1" ht="24.95" customHeight="1" x14ac:dyDescent="0.2">
      <c r="A17" s="378"/>
      <c r="B17" s="380"/>
      <c r="C17" s="454" t="str">
        <f>C3</f>
        <v>Parâmetros</v>
      </c>
      <c r="D17" s="455"/>
      <c r="E17" s="649" t="str">
        <f>E3</f>
        <v>Dados dos parâmetros</v>
      </c>
      <c r="F17" s="649"/>
      <c r="G17" s="649"/>
      <c r="H17" s="649"/>
      <c r="I17" s="649"/>
      <c r="J17" s="479" t="str">
        <f>J3</f>
        <v>Análise do Indicador</v>
      </c>
    </row>
    <row r="18" spans="1:15" s="3" customFormat="1" ht="7.5" customHeight="1" x14ac:dyDescent="0.2">
      <c r="A18" s="378"/>
      <c r="B18" s="380"/>
      <c r="C18" s="145"/>
      <c r="D18" s="455"/>
      <c r="E18" s="97"/>
      <c r="F18" s="97"/>
      <c r="G18" s="370"/>
      <c r="H18" s="97"/>
      <c r="I18" s="97"/>
      <c r="J18" s="468"/>
    </row>
    <row r="19" spans="1:15" s="3" customFormat="1" ht="159.94999999999999" customHeight="1" x14ac:dyDescent="0.2">
      <c r="A19" s="378"/>
      <c r="B19" s="380"/>
      <c r="C19" s="107" t="str">
        <f>'Base de Cálculo'!B86</f>
        <v>FM.05-A - Estabelecimentos da agropecuária: nº de estabelecimentos</v>
      </c>
      <c r="D19" s="455"/>
      <c r="E19" s="637"/>
      <c r="F19" s="637"/>
      <c r="G19" s="637"/>
      <c r="H19" s="637"/>
      <c r="I19" s="637"/>
      <c r="J19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20" spans="1:15" s="3" customFormat="1" ht="7.5" customHeight="1" x14ac:dyDescent="0.2">
      <c r="A20" s="378"/>
      <c r="B20" s="380"/>
      <c r="C20" s="108"/>
      <c r="D20" s="86"/>
      <c r="E20" s="15"/>
      <c r="F20" s="15"/>
      <c r="G20" s="15"/>
      <c r="H20" s="15"/>
      <c r="I20" s="15"/>
      <c r="J20" s="639"/>
    </row>
    <row r="21" spans="1:15" s="3" customFormat="1" ht="180" customHeight="1" x14ac:dyDescent="0.2">
      <c r="A21" s="378"/>
      <c r="B21" s="380"/>
      <c r="C21" s="98" t="s">
        <v>296</v>
      </c>
      <c r="D21" s="50"/>
      <c r="E21" s="692"/>
      <c r="F21" s="693"/>
      <c r="G21" s="693"/>
      <c r="H21" s="693"/>
      <c r="I21" s="693"/>
      <c r="J21" s="639"/>
    </row>
    <row r="22" spans="1:15" s="3" customFormat="1" ht="7.5" customHeight="1" x14ac:dyDescent="0.2">
      <c r="A22" s="378"/>
      <c r="B22" s="380"/>
      <c r="C22" s="100"/>
      <c r="D22" s="685"/>
      <c r="E22" s="686"/>
      <c r="F22" s="686"/>
      <c r="G22" s="686"/>
      <c r="H22" s="686"/>
      <c r="I22" s="686"/>
      <c r="J22" s="639"/>
    </row>
    <row r="23" spans="1:15" s="3" customFormat="1" ht="80.099999999999994" customHeight="1" x14ac:dyDescent="0.2">
      <c r="A23" s="378"/>
      <c r="B23" s="380"/>
      <c r="C23" s="107" t="str">
        <f>'Base de Cálculo'!B116</f>
        <v>FM.06-B - Estabelecimentos industriais: nº de estabelecimentos</v>
      </c>
      <c r="D23" s="36"/>
      <c r="E23" s="727"/>
      <c r="F23" s="727"/>
      <c r="G23" s="727"/>
      <c r="H23" s="727"/>
      <c r="I23" s="727"/>
      <c r="J23" s="639"/>
    </row>
    <row r="24" spans="1:15" s="3" customFormat="1" ht="80.099999999999994" customHeight="1" x14ac:dyDescent="0.2">
      <c r="A24" s="378"/>
      <c r="B24" s="380"/>
      <c r="C24" s="107" t="str">
        <f>'Base de Cálculo'!B117</f>
        <v>FM.07-A  - Estabelecimentos de comércio: n° de estabelecimentos</v>
      </c>
      <c r="D24" s="14"/>
      <c r="E24" s="637"/>
      <c r="F24" s="637"/>
      <c r="G24" s="637"/>
      <c r="H24" s="637"/>
      <c r="I24" s="637"/>
      <c r="J24" s="639"/>
    </row>
    <row r="25" spans="1:15" s="3" customFormat="1" ht="80.099999999999994" customHeight="1" x14ac:dyDescent="0.2">
      <c r="A25" s="378"/>
      <c r="B25" s="380"/>
      <c r="C25" s="107" t="str">
        <f>'Base de Cálculo'!B118</f>
        <v>FM.07-B - Estabelecimentos de serviços: n° de estabelecimentos</v>
      </c>
      <c r="D25" s="14"/>
      <c r="E25" s="637"/>
      <c r="F25" s="637"/>
      <c r="G25" s="637"/>
      <c r="H25" s="637"/>
      <c r="I25" s="637"/>
      <c r="J25" s="639"/>
    </row>
    <row r="26" spans="1:15" s="3" customFormat="1" ht="7.5" customHeight="1" x14ac:dyDescent="0.2">
      <c r="A26" s="378"/>
      <c r="B26" s="380"/>
      <c r="C26" s="695"/>
      <c r="D26" s="695"/>
      <c r="E26" s="695"/>
      <c r="F26" s="695"/>
      <c r="G26" s="695"/>
      <c r="H26" s="695"/>
      <c r="I26" s="695"/>
      <c r="J26" s="639"/>
    </row>
    <row r="27" spans="1:15" s="3" customFormat="1" ht="129.94999999999999" customHeight="1" x14ac:dyDescent="0.2">
      <c r="A27" s="378"/>
      <c r="B27" s="380"/>
      <c r="C27" s="107" t="str">
        <f>'Base de Cálculo'!B132</f>
        <v>FM.06-C - Estabelecimentos de mineração em geral: nº de estabelecimentos</v>
      </c>
      <c r="D27" s="383"/>
      <c r="E27" s="695"/>
      <c r="F27" s="695"/>
      <c r="G27" s="695"/>
      <c r="H27" s="695"/>
      <c r="I27" s="695"/>
      <c r="J27" s="639"/>
    </row>
    <row r="28" spans="1:15" s="3" customFormat="1" ht="7.5" customHeight="1" x14ac:dyDescent="0.2">
      <c r="A28" s="378"/>
      <c r="B28" s="380"/>
      <c r="C28" s="317"/>
      <c r="D28" s="465"/>
      <c r="E28" s="317"/>
      <c r="F28" s="317"/>
      <c r="G28" s="317"/>
      <c r="H28" s="317"/>
      <c r="I28" s="317"/>
      <c r="J28" s="639"/>
    </row>
    <row r="29" spans="1:15" s="3" customFormat="1" ht="140.1" customHeight="1" x14ac:dyDescent="0.2">
      <c r="A29" s="378"/>
      <c r="B29" s="380"/>
      <c r="C29" s="110" t="str">
        <f>'Base de Cálculo'!B143</f>
        <v>FM.09-A - Potência de energia hidrelétrica instalada: KW</v>
      </c>
      <c r="D29" s="14"/>
      <c r="E29" s="685"/>
      <c r="F29" s="686"/>
      <c r="G29" s="686"/>
      <c r="H29" s="686"/>
      <c r="I29" s="686"/>
      <c r="J29" s="694"/>
    </row>
    <row r="30" spans="1:15" s="3" customFormat="1" ht="8.25" customHeight="1" x14ac:dyDescent="0.2">
      <c r="A30" s="378"/>
      <c r="B30" s="380"/>
      <c r="C30" s="111"/>
      <c r="D30" s="14"/>
      <c r="E30" s="95"/>
      <c r="F30" s="95"/>
      <c r="G30" s="374"/>
      <c r="H30" s="95"/>
      <c r="I30" s="95"/>
      <c r="J30" s="94"/>
    </row>
    <row r="31" spans="1:15" s="56" customFormat="1" ht="24.95" customHeight="1" x14ac:dyDescent="0.2">
      <c r="A31" s="378"/>
      <c r="B31" s="380"/>
      <c r="C31" s="652" t="s">
        <v>57</v>
      </c>
      <c r="D31" s="652"/>
      <c r="E31" s="652"/>
      <c r="F31" s="652"/>
      <c r="G31" s="652"/>
      <c r="H31" s="652"/>
      <c r="I31" s="652"/>
      <c r="J31" s="652"/>
      <c r="K31" s="3"/>
      <c r="L31" s="3"/>
      <c r="M31" s="3"/>
      <c r="N31" s="3"/>
      <c r="O31" s="3"/>
    </row>
    <row r="32" spans="1:15" s="9" customFormat="1" ht="7.5" customHeight="1" x14ac:dyDescent="0.2">
      <c r="C32" s="145"/>
    </row>
    <row r="33" spans="1:11" s="3" customFormat="1" ht="24.95" customHeight="1" x14ac:dyDescent="0.2">
      <c r="A33" s="385"/>
      <c r="B33" s="382"/>
      <c r="C33" s="454" t="str">
        <f>C3</f>
        <v>Parâmetros</v>
      </c>
      <c r="D33" s="455"/>
      <c r="E33" s="649" t="str">
        <f>E3</f>
        <v>Dados dos parâmetros</v>
      </c>
      <c r="F33" s="649"/>
      <c r="G33" s="649"/>
      <c r="H33" s="649"/>
      <c r="I33" s="649"/>
      <c r="J33" s="479" t="str">
        <f>J3</f>
        <v>Análise do Indicador</v>
      </c>
    </row>
    <row r="34" spans="1:11" s="3" customFormat="1" ht="7.5" customHeight="1" x14ac:dyDescent="0.2">
      <c r="A34" s="378"/>
      <c r="B34" s="380"/>
      <c r="C34" s="123"/>
      <c r="D34" s="88"/>
      <c r="E34" s="86"/>
      <c r="F34" s="86"/>
      <c r="G34" s="86"/>
      <c r="H34" s="86"/>
      <c r="I34" s="86"/>
      <c r="J34" s="501"/>
    </row>
    <row r="35" spans="1:11" s="3" customFormat="1" ht="180" customHeight="1" x14ac:dyDescent="0.2">
      <c r="A35" s="378"/>
      <c r="B35" s="380"/>
      <c r="C35" s="107" t="s">
        <v>322</v>
      </c>
      <c r="D35" s="252"/>
      <c r="E35" s="637"/>
      <c r="F35" s="637"/>
      <c r="G35" s="637"/>
      <c r="H35" s="637"/>
      <c r="I35" s="637"/>
      <c r="J35" s="700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36" spans="1:11" s="3" customFormat="1" ht="7.5" customHeight="1" x14ac:dyDescent="0.2">
      <c r="A36" s="378"/>
      <c r="B36" s="380"/>
      <c r="C36" s="366"/>
      <c r="D36" s="251"/>
      <c r="E36" s="366"/>
      <c r="F36" s="366"/>
      <c r="G36" s="370"/>
      <c r="H36" s="366"/>
      <c r="I36" s="366"/>
      <c r="J36" s="663"/>
    </row>
    <row r="37" spans="1:11" s="3" customFormat="1" ht="117.75" customHeight="1" x14ac:dyDescent="0.2">
      <c r="A37" s="378"/>
      <c r="B37" s="380"/>
      <c r="C37" s="152"/>
      <c r="D37" s="251"/>
      <c r="E37" s="637"/>
      <c r="F37" s="637"/>
      <c r="G37" s="637"/>
      <c r="H37" s="637"/>
      <c r="I37" s="637"/>
      <c r="J37" s="665"/>
    </row>
    <row r="38" spans="1:11" s="1" customFormat="1" ht="7.5" customHeight="1" x14ac:dyDescent="0.2">
      <c r="A38" s="385"/>
      <c r="B38" s="382"/>
      <c r="C38" s="149"/>
      <c r="D38" s="131"/>
      <c r="E38" s="773"/>
      <c r="F38" s="637"/>
      <c r="G38" s="637"/>
      <c r="H38" s="637"/>
      <c r="I38" s="637"/>
      <c r="J38" s="20"/>
    </row>
    <row r="39" spans="1:11" s="3" customFormat="1" ht="24.95" customHeight="1" x14ac:dyDescent="0.2">
      <c r="A39" s="385"/>
      <c r="B39" s="382"/>
      <c r="C39" s="648" t="s">
        <v>282</v>
      </c>
      <c r="D39" s="648"/>
      <c r="E39" s="648"/>
      <c r="F39" s="648"/>
      <c r="G39" s="648"/>
      <c r="H39" s="648"/>
      <c r="I39" s="648"/>
      <c r="J39" s="648"/>
    </row>
    <row r="40" spans="1:11" s="3" customFormat="1" ht="7.5" customHeight="1" x14ac:dyDescent="0.2">
      <c r="A40" s="385"/>
      <c r="B40" s="381"/>
      <c r="C40" s="687"/>
      <c r="D40" s="688"/>
      <c r="E40" s="688"/>
      <c r="F40" s="688"/>
      <c r="G40" s="688"/>
      <c r="H40" s="688"/>
      <c r="I40" s="688"/>
      <c r="J40" s="688"/>
    </row>
    <row r="41" spans="1:11" s="3" customFormat="1" ht="24.95" customHeight="1" x14ac:dyDescent="0.2">
      <c r="A41" s="385"/>
      <c r="B41" s="381"/>
      <c r="C41" s="454" t="str">
        <f>C3</f>
        <v>Parâmetros</v>
      </c>
      <c r="D41" s="455"/>
      <c r="E41" s="701" t="str">
        <f>E3</f>
        <v>Dados dos parâmetros</v>
      </c>
      <c r="F41" s="701"/>
      <c r="G41" s="701"/>
      <c r="H41" s="701"/>
      <c r="I41" s="701"/>
      <c r="J41" s="479" t="str">
        <f>J3</f>
        <v>Análise do Indicador</v>
      </c>
    </row>
    <row r="42" spans="1:11" s="1" customFormat="1" ht="7.5" customHeight="1" x14ac:dyDescent="0.2">
      <c r="A42" s="385"/>
      <c r="B42" s="382"/>
      <c r="C42" s="150"/>
      <c r="D42" s="43"/>
      <c r="E42" s="676"/>
      <c r="F42" s="677"/>
      <c r="G42" s="677"/>
      <c r="H42" s="677"/>
      <c r="I42" s="677"/>
      <c r="J42" s="47"/>
    </row>
    <row r="43" spans="1:11" s="3" customFormat="1" ht="80.099999999999994" customHeight="1" x14ac:dyDescent="0.2">
      <c r="A43" s="385"/>
      <c r="B43" s="381"/>
      <c r="C43" s="321" t="s">
        <v>156</v>
      </c>
      <c r="D43" s="17"/>
      <c r="E43" s="708"/>
      <c r="F43" s="645"/>
      <c r="G43" s="645"/>
      <c r="H43" s="645"/>
      <c r="I43" s="645"/>
      <c r="J43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43" s="56"/>
    </row>
    <row r="44" spans="1:11" s="1" customFormat="1" ht="5.0999999999999996" customHeight="1" x14ac:dyDescent="0.2">
      <c r="A44" s="385"/>
      <c r="B44" s="382"/>
      <c r="C44" s="100"/>
      <c r="D44" s="22"/>
      <c r="E44" s="708"/>
      <c r="F44" s="645"/>
      <c r="G44" s="645"/>
      <c r="H44" s="645"/>
      <c r="I44" s="645"/>
      <c r="J44" s="639"/>
    </row>
    <row r="45" spans="1:11" s="3" customFormat="1" ht="90" customHeight="1" x14ac:dyDescent="0.2">
      <c r="A45" s="377"/>
      <c r="B45" s="393"/>
      <c r="C45" s="106" t="s">
        <v>157</v>
      </c>
      <c r="D45" s="20"/>
      <c r="E45" s="708"/>
      <c r="F45" s="645"/>
      <c r="G45" s="645"/>
      <c r="H45" s="645"/>
      <c r="I45" s="645"/>
      <c r="J45" s="639"/>
    </row>
    <row r="46" spans="1:11" s="1" customFormat="1" ht="5.0999999999999996" customHeight="1" x14ac:dyDescent="0.2">
      <c r="A46" s="385"/>
      <c r="B46" s="394"/>
      <c r="C46" s="112"/>
      <c r="D46" s="20"/>
      <c r="E46" s="708"/>
      <c r="F46" s="645"/>
      <c r="G46" s="645"/>
      <c r="H46" s="645"/>
      <c r="I46" s="645"/>
      <c r="J46" s="639"/>
    </row>
    <row r="47" spans="1:11" s="3" customFormat="1" ht="90" customHeight="1" x14ac:dyDescent="0.2">
      <c r="A47" s="377"/>
      <c r="B47" s="395"/>
      <c r="C47" s="106" t="s">
        <v>158</v>
      </c>
      <c r="D47" s="20"/>
      <c r="E47" s="714"/>
      <c r="F47" s="682"/>
      <c r="G47" s="682"/>
      <c r="H47" s="682"/>
      <c r="I47" s="682"/>
      <c r="J47" s="639"/>
    </row>
    <row r="48" spans="1:11" s="1" customFormat="1" ht="8.25" customHeight="1" x14ac:dyDescent="0.2">
      <c r="A48" s="385"/>
      <c r="B48" s="380"/>
      <c r="C48" s="145"/>
      <c r="D48" s="48"/>
      <c r="E48" s="66"/>
      <c r="F48" s="66"/>
      <c r="G48" s="66"/>
      <c r="H48" s="66"/>
      <c r="I48" s="66"/>
      <c r="J48" s="639"/>
    </row>
    <row r="49" spans="1:11" s="3" customFormat="1" ht="80.099999999999994" customHeight="1" x14ac:dyDescent="0.2">
      <c r="A49" s="7"/>
      <c r="B49" s="396"/>
      <c r="C49" s="106" t="s">
        <v>159</v>
      </c>
      <c r="D49" s="40"/>
      <c r="E49" s="676"/>
      <c r="F49" s="677"/>
      <c r="G49" s="677"/>
      <c r="H49" s="677"/>
      <c r="I49" s="677"/>
      <c r="J49" s="639"/>
    </row>
    <row r="50" spans="1:11" s="3" customFormat="1" ht="5.0999999999999996" customHeight="1" x14ac:dyDescent="0.2">
      <c r="A50" s="7"/>
      <c r="B50" s="397"/>
      <c r="C50" s="18"/>
      <c r="D50" s="17"/>
      <c r="E50" s="708"/>
      <c r="F50" s="645"/>
      <c r="G50" s="645"/>
      <c r="H50" s="645"/>
      <c r="I50" s="645"/>
      <c r="J50" s="639"/>
    </row>
    <row r="51" spans="1:11" s="3" customFormat="1" ht="80.099999999999994" customHeight="1" x14ac:dyDescent="0.2">
      <c r="A51" s="378"/>
      <c r="B51" s="397"/>
      <c r="C51" s="321" t="s">
        <v>160</v>
      </c>
      <c r="D51" s="41"/>
      <c r="E51" s="708"/>
      <c r="F51" s="645"/>
      <c r="G51" s="645"/>
      <c r="H51" s="645"/>
      <c r="I51" s="645"/>
      <c r="J51" s="639"/>
    </row>
    <row r="52" spans="1:11" s="3" customFormat="1" ht="5.0999999999999996" customHeight="1" x14ac:dyDescent="0.2">
      <c r="A52" s="378"/>
      <c r="B52" s="397"/>
      <c r="C52" s="37"/>
      <c r="D52" s="65"/>
      <c r="E52" s="708"/>
      <c r="F52" s="645"/>
      <c r="G52" s="645"/>
      <c r="H52" s="645"/>
      <c r="I52" s="645"/>
      <c r="J52" s="639"/>
    </row>
    <row r="53" spans="1:11" s="3" customFormat="1" ht="80.099999999999994" customHeight="1" x14ac:dyDescent="0.2">
      <c r="A53" s="378"/>
      <c r="B53" s="354"/>
      <c r="C53" s="322" t="s">
        <v>161</v>
      </c>
      <c r="D53" s="41"/>
      <c r="E53" s="708"/>
      <c r="F53" s="645"/>
      <c r="G53" s="645"/>
      <c r="H53" s="645"/>
      <c r="I53" s="645"/>
      <c r="J53" s="639"/>
    </row>
    <row r="54" spans="1:11" s="1" customFormat="1" ht="5.0999999999999996" customHeight="1" x14ac:dyDescent="0.2">
      <c r="A54" s="385"/>
      <c r="B54" s="380"/>
      <c r="C54" s="105"/>
      <c r="D54" s="67"/>
      <c r="E54" s="708"/>
      <c r="F54" s="645"/>
      <c r="G54" s="645"/>
      <c r="H54" s="645"/>
      <c r="I54" s="645"/>
      <c r="J54" s="639"/>
    </row>
    <row r="55" spans="1:11" s="3" customFormat="1" ht="80.099999999999994" customHeight="1" x14ac:dyDescent="0.2">
      <c r="A55" s="378"/>
      <c r="B55" s="396"/>
      <c r="C55" s="106" t="s">
        <v>162</v>
      </c>
      <c r="D55" s="17"/>
      <c r="E55" s="708"/>
      <c r="F55" s="645"/>
      <c r="G55" s="645"/>
      <c r="H55" s="645"/>
      <c r="I55" s="645"/>
      <c r="J55" s="639"/>
      <c r="K55" s="56"/>
    </row>
    <row r="56" spans="1:11" s="3" customFormat="1" ht="7.5" customHeight="1" x14ac:dyDescent="0.2">
      <c r="A56" s="378"/>
      <c r="B56" s="397"/>
      <c r="C56" s="105"/>
      <c r="D56" s="25"/>
      <c r="E56" s="715"/>
      <c r="F56" s="715"/>
      <c r="G56" s="715"/>
      <c r="H56" s="715"/>
      <c r="I56" s="716"/>
      <c r="J56" s="639"/>
    </row>
    <row r="57" spans="1:11" s="1" customFormat="1" ht="219.95" customHeight="1" x14ac:dyDescent="0.2">
      <c r="A57" s="378"/>
      <c r="B57" s="397"/>
      <c r="C57" s="106" t="s">
        <v>163</v>
      </c>
      <c r="D57" s="38"/>
      <c r="E57" s="717"/>
      <c r="F57" s="717"/>
      <c r="G57" s="717"/>
      <c r="H57" s="717"/>
      <c r="I57" s="718"/>
      <c r="J57" s="694"/>
    </row>
    <row r="58" spans="1:11" s="1" customFormat="1" ht="7.5" customHeight="1" x14ac:dyDescent="0.2">
      <c r="A58" s="378"/>
      <c r="B58" s="354"/>
      <c r="C58" s="113"/>
      <c r="D58" s="713"/>
      <c r="E58" s="647"/>
      <c r="F58" s="647"/>
      <c r="G58" s="647"/>
      <c r="H58" s="647"/>
      <c r="I58" s="647"/>
      <c r="J58" s="469"/>
    </row>
    <row r="59" spans="1:11" s="3" customFormat="1" ht="24.95" customHeight="1" x14ac:dyDescent="0.2">
      <c r="A59" s="385"/>
      <c r="B59" s="379"/>
      <c r="C59" s="720" t="s">
        <v>283</v>
      </c>
      <c r="D59" s="652"/>
      <c r="E59" s="652"/>
      <c r="F59" s="652"/>
      <c r="G59" s="652"/>
      <c r="H59" s="652"/>
      <c r="I59" s="652"/>
      <c r="J59" s="652"/>
    </row>
    <row r="60" spans="1:11" s="3" customFormat="1" ht="7.5" customHeight="1" x14ac:dyDescent="0.2">
      <c r="A60" s="385"/>
      <c r="B60" s="382"/>
      <c r="C60" s="688"/>
      <c r="D60" s="688"/>
      <c r="E60" s="688"/>
      <c r="F60" s="688"/>
      <c r="G60" s="688"/>
      <c r="H60" s="688"/>
      <c r="I60" s="688"/>
      <c r="J60" s="688"/>
    </row>
    <row r="61" spans="1:11" s="3" customFormat="1" ht="24.95" customHeight="1" x14ac:dyDescent="0.2">
      <c r="A61" s="385"/>
      <c r="B61" s="381"/>
      <c r="C61" s="454" t="str">
        <f>C3</f>
        <v>Parâmetros</v>
      </c>
      <c r="D61" s="455"/>
      <c r="E61" s="701" t="str">
        <f>E3</f>
        <v>Dados dos parâmetros</v>
      </c>
      <c r="F61" s="701"/>
      <c r="G61" s="701"/>
      <c r="H61" s="701"/>
      <c r="I61" s="701"/>
      <c r="J61" s="479" t="str">
        <f>J3</f>
        <v>Análise do Indicador</v>
      </c>
    </row>
    <row r="62" spans="1:11" s="1" customFormat="1" ht="7.5" customHeight="1" x14ac:dyDescent="0.2">
      <c r="A62" s="385"/>
      <c r="B62" s="382"/>
      <c r="C62" s="676"/>
      <c r="D62" s="677"/>
      <c r="E62" s="677"/>
      <c r="F62" s="677"/>
      <c r="G62" s="677"/>
      <c r="H62" s="677"/>
      <c r="I62" s="677"/>
      <c r="J62" s="677"/>
    </row>
    <row r="63" spans="1:11" s="1" customFormat="1" ht="120" customHeight="1" x14ac:dyDescent="0.2">
      <c r="A63" s="385"/>
      <c r="B63" s="398"/>
      <c r="C63" s="114" t="s">
        <v>224</v>
      </c>
      <c r="D63" s="39"/>
      <c r="E63" s="676"/>
      <c r="F63" s="677"/>
      <c r="G63" s="677"/>
      <c r="H63" s="677"/>
      <c r="I63" s="677"/>
      <c r="J63" s="721" t="s">
        <v>284</v>
      </c>
    </row>
    <row r="64" spans="1:11" s="1" customFormat="1" ht="7.5" customHeight="1" x14ac:dyDescent="0.2">
      <c r="A64" s="385"/>
      <c r="B64" s="399"/>
      <c r="C64" s="115"/>
      <c r="D64" s="19"/>
      <c r="E64" s="708"/>
      <c r="F64" s="645"/>
      <c r="G64" s="645"/>
      <c r="H64" s="645"/>
      <c r="I64" s="645"/>
      <c r="J64" s="722"/>
    </row>
    <row r="65" spans="1:12" s="1" customFormat="1" ht="120" customHeight="1" x14ac:dyDescent="0.2">
      <c r="A65" s="385"/>
      <c r="B65" s="399"/>
      <c r="C65" s="109" t="s">
        <v>225</v>
      </c>
      <c r="D65" s="39"/>
      <c r="E65" s="714"/>
      <c r="F65" s="682"/>
      <c r="G65" s="682"/>
      <c r="H65" s="682"/>
      <c r="I65" s="682"/>
      <c r="J65" s="722"/>
    </row>
    <row r="66" spans="1:12" s="1" customFormat="1" ht="7.5" customHeight="1" x14ac:dyDescent="0.2">
      <c r="A66" s="385"/>
      <c r="B66" s="399"/>
      <c r="C66" s="719"/>
      <c r="D66" s="650"/>
      <c r="E66" s="650"/>
      <c r="F66" s="650"/>
      <c r="G66" s="650"/>
      <c r="H66" s="650"/>
      <c r="I66" s="650"/>
      <c r="J66" s="722"/>
    </row>
    <row r="67" spans="1:12" s="1" customFormat="1" ht="120" customHeight="1" x14ac:dyDescent="0.2">
      <c r="A67" s="385"/>
      <c r="B67" s="399"/>
      <c r="C67" s="107" t="s">
        <v>164</v>
      </c>
      <c r="D67" s="40"/>
      <c r="E67" s="676"/>
      <c r="F67" s="677"/>
      <c r="G67" s="677"/>
      <c r="H67" s="677"/>
      <c r="I67" s="677"/>
      <c r="J67" s="722"/>
    </row>
    <row r="68" spans="1:12" s="1" customFormat="1" ht="7.5" customHeight="1" x14ac:dyDescent="0.2">
      <c r="A68" s="385"/>
      <c r="B68" s="399"/>
      <c r="C68" s="116"/>
      <c r="D68" s="22"/>
      <c r="E68" s="708"/>
      <c r="F68" s="645"/>
      <c r="G68" s="645"/>
      <c r="H68" s="645"/>
      <c r="I68" s="645"/>
      <c r="J68" s="722"/>
    </row>
    <row r="69" spans="1:12" s="1" customFormat="1" ht="120" customHeight="1" x14ac:dyDescent="0.2">
      <c r="A69" s="385"/>
      <c r="B69" s="400"/>
      <c r="C69" s="107" t="s">
        <v>165</v>
      </c>
      <c r="D69" s="40"/>
      <c r="E69" s="714"/>
      <c r="F69" s="682"/>
      <c r="G69" s="682"/>
      <c r="H69" s="682"/>
      <c r="I69" s="682"/>
      <c r="J69" s="723"/>
    </row>
    <row r="70" spans="1:12" s="1" customFormat="1" ht="7.5" customHeight="1" x14ac:dyDescent="0.2">
      <c r="A70" s="385"/>
      <c r="B70" s="382"/>
      <c r="C70" s="117"/>
      <c r="D70" s="35"/>
      <c r="E70" s="35"/>
      <c r="F70" s="35"/>
      <c r="G70" s="35"/>
      <c r="H70" s="35"/>
      <c r="I70" s="35"/>
      <c r="J70" s="470"/>
      <c r="K70" s="57"/>
    </row>
    <row r="71" spans="1:12" s="3" customFormat="1" ht="24.95" customHeight="1" x14ac:dyDescent="0.2">
      <c r="A71" s="385"/>
      <c r="B71" s="380"/>
      <c r="C71" s="651" t="s">
        <v>78</v>
      </c>
      <c r="D71" s="652"/>
      <c r="E71" s="652"/>
      <c r="F71" s="652"/>
      <c r="G71" s="652"/>
      <c r="H71" s="652"/>
      <c r="I71" s="652"/>
      <c r="J71" s="652"/>
    </row>
    <row r="72" spans="1:12" s="3" customFormat="1" ht="7.5" customHeight="1" x14ac:dyDescent="0.2">
      <c r="A72" s="385"/>
      <c r="B72" s="382"/>
      <c r="C72" s="688"/>
      <c r="D72" s="688"/>
      <c r="E72" s="688"/>
      <c r="F72" s="688"/>
      <c r="G72" s="688"/>
      <c r="H72" s="688"/>
      <c r="I72" s="688"/>
      <c r="J72" s="688"/>
    </row>
    <row r="73" spans="1:12" s="3" customFormat="1" ht="24.95" customHeight="1" x14ac:dyDescent="0.2">
      <c r="A73" s="385"/>
      <c r="B73" s="381"/>
      <c r="C73" s="454" t="str">
        <f>C3</f>
        <v>Parâmetros</v>
      </c>
      <c r="D73" s="455"/>
      <c r="E73" s="701" t="str">
        <f>E3</f>
        <v>Dados dos parâmetros</v>
      </c>
      <c r="F73" s="701"/>
      <c r="G73" s="701"/>
      <c r="H73" s="701"/>
      <c r="I73" s="701"/>
      <c r="J73" s="479" t="str">
        <f>J3</f>
        <v>Análise do Indicador</v>
      </c>
    </row>
    <row r="74" spans="1:12" s="3" customFormat="1" ht="7.5" customHeight="1" x14ac:dyDescent="0.2">
      <c r="A74" s="385"/>
      <c r="B74" s="382"/>
      <c r="C74" s="777"/>
      <c r="D74" s="778"/>
      <c r="E74" s="778"/>
      <c r="F74" s="778"/>
      <c r="G74" s="778"/>
      <c r="H74" s="778"/>
      <c r="I74" s="778"/>
      <c r="J74" s="778"/>
    </row>
    <row r="75" spans="1:12" s="1" customFormat="1" ht="180" customHeight="1" x14ac:dyDescent="0.2">
      <c r="A75" s="378"/>
      <c r="B75" s="379"/>
      <c r="C75" s="118" t="s">
        <v>212</v>
      </c>
      <c r="D75" s="46"/>
      <c r="E75" s="681"/>
      <c r="F75" s="763"/>
      <c r="G75" s="763"/>
      <c r="H75" s="763"/>
      <c r="I75" s="763"/>
      <c r="J75" s="721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75" s="53"/>
    </row>
    <row r="76" spans="1:12" s="1" customFormat="1" ht="7.5" customHeight="1" x14ac:dyDescent="0.2">
      <c r="A76" s="385"/>
      <c r="B76" s="382"/>
      <c r="C76" s="119"/>
      <c r="D76" s="713"/>
      <c r="E76" s="647"/>
      <c r="F76" s="647"/>
      <c r="G76" s="647"/>
      <c r="H76" s="647"/>
      <c r="I76" s="647"/>
      <c r="J76" s="779"/>
    </row>
    <row r="77" spans="1:12" s="1" customFormat="1" ht="200.1" customHeight="1" x14ac:dyDescent="0.2">
      <c r="A77" s="378"/>
      <c r="B77" s="24"/>
      <c r="C77" s="365" t="s">
        <v>243</v>
      </c>
      <c r="D77" s="69"/>
      <c r="E77" s="763"/>
      <c r="F77" s="763"/>
      <c r="G77" s="763"/>
      <c r="H77" s="763"/>
      <c r="I77" s="789"/>
      <c r="J77" s="779"/>
      <c r="L77" s="53"/>
    </row>
    <row r="78" spans="1:12" s="1" customFormat="1" ht="7.5" customHeight="1" x14ac:dyDescent="0.2">
      <c r="A78" s="385"/>
      <c r="B78" s="382"/>
      <c r="C78" s="719"/>
      <c r="D78" s="650"/>
      <c r="E78" s="650"/>
      <c r="F78" s="650"/>
      <c r="G78" s="650"/>
      <c r="H78" s="650"/>
      <c r="I78" s="650"/>
      <c r="J78" s="779"/>
      <c r="L78" s="53"/>
    </row>
    <row r="79" spans="1:12" s="1" customFormat="1" ht="159.94999999999999" customHeight="1" x14ac:dyDescent="0.2">
      <c r="A79" s="378"/>
      <c r="B79" s="380"/>
      <c r="C79" s="106" t="s">
        <v>214</v>
      </c>
      <c r="D79" s="39"/>
      <c r="E79" s="781"/>
      <c r="F79" s="782"/>
      <c r="G79" s="782"/>
      <c r="H79" s="782"/>
      <c r="I79" s="782"/>
      <c r="J79" s="779"/>
      <c r="K79" s="51"/>
      <c r="L79" s="53"/>
    </row>
    <row r="80" spans="1:12" s="1" customFormat="1" ht="7.5" customHeight="1" x14ac:dyDescent="0.2">
      <c r="A80" s="385"/>
      <c r="B80" s="382"/>
      <c r="C80" s="719"/>
      <c r="D80" s="650"/>
      <c r="E80" s="650"/>
      <c r="F80" s="650"/>
      <c r="G80" s="650"/>
      <c r="H80" s="650"/>
      <c r="I80" s="650"/>
      <c r="J80" s="779"/>
    </row>
    <row r="81" spans="1:11" s="1" customFormat="1" ht="159.94999999999999" customHeight="1" x14ac:dyDescent="0.2">
      <c r="A81" s="378"/>
      <c r="B81" s="24"/>
      <c r="C81" s="106" t="s">
        <v>166</v>
      </c>
      <c r="D81" s="69"/>
      <c r="E81" s="681"/>
      <c r="F81" s="763"/>
      <c r="G81" s="763"/>
      <c r="H81" s="763"/>
      <c r="I81" s="763"/>
      <c r="J81" s="780"/>
    </row>
    <row r="82" spans="1:11" s="1" customFormat="1" ht="7.5" customHeight="1" x14ac:dyDescent="0.2">
      <c r="A82" s="378"/>
      <c r="B82" s="382"/>
      <c r="C82" s="699"/>
      <c r="D82" s="699"/>
      <c r="E82" s="699"/>
      <c r="F82" s="699"/>
      <c r="G82" s="699"/>
      <c r="H82" s="699"/>
      <c r="I82" s="699"/>
      <c r="J82" s="699"/>
    </row>
    <row r="83" spans="1:11" s="3" customFormat="1" ht="24.95" customHeight="1" x14ac:dyDescent="0.2">
      <c r="A83" s="385"/>
      <c r="B83" s="380"/>
      <c r="C83" s="651" t="s">
        <v>285</v>
      </c>
      <c r="D83" s="652"/>
      <c r="E83" s="652"/>
      <c r="F83" s="652"/>
      <c r="G83" s="652"/>
      <c r="H83" s="652"/>
      <c r="I83" s="652"/>
      <c r="J83" s="652"/>
    </row>
    <row r="84" spans="1:11" s="3" customFormat="1" ht="7.5" customHeight="1" x14ac:dyDescent="0.2">
      <c r="A84" s="385"/>
      <c r="B84" s="382"/>
      <c r="C84" s="688"/>
      <c r="D84" s="688"/>
      <c r="E84" s="688"/>
      <c r="F84" s="688"/>
      <c r="G84" s="688"/>
      <c r="H84" s="688"/>
      <c r="I84" s="688"/>
      <c r="J84" s="688"/>
    </row>
    <row r="85" spans="1:11" s="3" customFormat="1" ht="24.95" customHeight="1" x14ac:dyDescent="0.2">
      <c r="A85" s="385"/>
      <c r="B85" s="382"/>
      <c r="C85" s="362" t="str">
        <f>C3</f>
        <v>Parâmetros</v>
      </c>
      <c r="D85" s="456"/>
      <c r="E85" s="701" t="s">
        <v>298</v>
      </c>
      <c r="F85" s="701"/>
      <c r="G85" s="701"/>
      <c r="H85" s="701"/>
      <c r="I85" s="701"/>
      <c r="J85" s="701"/>
    </row>
    <row r="86" spans="1:11" s="1" customFormat="1" ht="7.5" customHeight="1" x14ac:dyDescent="0.2">
      <c r="A86" s="385"/>
      <c r="B86" s="382"/>
      <c r="C86" s="676"/>
      <c r="D86" s="677"/>
      <c r="E86" s="677"/>
      <c r="F86" s="677"/>
      <c r="G86" s="677"/>
      <c r="H86" s="677"/>
      <c r="I86" s="677"/>
      <c r="J86" s="677"/>
    </row>
    <row r="87" spans="1:11" s="1" customFormat="1" ht="360" customHeight="1" x14ac:dyDescent="0.2">
      <c r="A87" s="385"/>
      <c r="B87" s="13"/>
      <c r="C87" s="514" t="s">
        <v>303</v>
      </c>
      <c r="D87" s="59"/>
      <c r="E87" s="681"/>
      <c r="F87" s="763"/>
      <c r="G87" s="763"/>
      <c r="H87" s="763"/>
      <c r="I87" s="763"/>
      <c r="J87" s="764"/>
    </row>
    <row r="88" spans="1:11" s="3" customFormat="1" ht="15" customHeight="1" x14ac:dyDescent="0.2">
      <c r="A88" s="385"/>
      <c r="B88" s="493"/>
      <c r="C88" s="105"/>
      <c r="D88" s="476"/>
      <c r="F88" s="494"/>
      <c r="G88" s="494"/>
      <c r="H88" s="494"/>
      <c r="I88" s="494"/>
      <c r="J88" s="494"/>
    </row>
    <row r="89" spans="1:11" s="3" customFormat="1" ht="20.100000000000001" customHeight="1" x14ac:dyDescent="0.2">
      <c r="A89" s="385"/>
      <c r="B89" s="495"/>
      <c r="C89" s="774" t="str">
        <f>J3</f>
        <v>Análise do Indicador</v>
      </c>
      <c r="D89" s="775"/>
      <c r="E89" s="775"/>
      <c r="F89" s="775"/>
      <c r="G89" s="775"/>
      <c r="H89" s="775"/>
      <c r="I89" s="775"/>
      <c r="J89" s="775"/>
    </row>
    <row r="90" spans="1:11" s="1" customFormat="1" ht="7.5" customHeight="1" x14ac:dyDescent="0.2">
      <c r="A90" s="385"/>
      <c r="B90" s="382"/>
      <c r="C90" s="120"/>
      <c r="D90" s="757"/>
      <c r="E90" s="758"/>
      <c r="F90" s="758"/>
      <c r="G90" s="758"/>
      <c r="H90" s="758"/>
      <c r="I90" s="758"/>
      <c r="J90" s="759"/>
    </row>
    <row r="91" spans="1:11" s="1" customFormat="1" ht="189.95" customHeight="1" x14ac:dyDescent="0.2">
      <c r="A91" s="385"/>
      <c r="B91" s="382"/>
      <c r="C91" s="765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D91" s="766"/>
      <c r="E91" s="766"/>
      <c r="F91" s="766"/>
      <c r="G91" s="766"/>
      <c r="H91" s="766"/>
      <c r="I91" s="766"/>
      <c r="J91" s="767"/>
      <c r="K91" s="51"/>
    </row>
    <row r="92" spans="1:11" s="1" customFormat="1" ht="7.5" customHeight="1" x14ac:dyDescent="0.2">
      <c r="A92" s="385"/>
      <c r="B92" s="382"/>
      <c r="C92" s="783"/>
      <c r="D92" s="784"/>
      <c r="E92" s="784"/>
      <c r="F92" s="784"/>
      <c r="G92" s="784"/>
      <c r="H92" s="784"/>
      <c r="I92" s="784"/>
      <c r="J92" s="785"/>
      <c r="K92" s="57"/>
    </row>
    <row r="93" spans="1:11" s="1" customFormat="1" ht="24.95" customHeight="1" x14ac:dyDescent="0.2">
      <c r="A93" s="385"/>
      <c r="B93" s="382"/>
      <c r="C93" s="651" t="s">
        <v>309</v>
      </c>
      <c r="D93" s="652"/>
      <c r="E93" s="652"/>
      <c r="F93" s="652"/>
      <c r="G93" s="652"/>
      <c r="H93" s="652"/>
      <c r="I93" s="652"/>
      <c r="J93" s="652"/>
      <c r="K93" s="53"/>
    </row>
    <row r="94" spans="1:11" s="1" customFormat="1" ht="7.5" customHeight="1" x14ac:dyDescent="0.2">
      <c r="A94" s="385"/>
      <c r="B94" s="382"/>
      <c r="C94" s="481"/>
      <c r="D94" s="482"/>
      <c r="E94" s="482"/>
      <c r="F94" s="482"/>
      <c r="G94" s="482"/>
      <c r="H94" s="482"/>
      <c r="I94" s="482"/>
      <c r="J94" s="482"/>
      <c r="K94" s="53"/>
    </row>
    <row r="95" spans="1:11" s="1" customFormat="1" ht="24.95" customHeight="1" x14ac:dyDescent="0.2">
      <c r="A95" s="385"/>
      <c r="B95" s="382"/>
      <c r="C95" s="483" t="str">
        <f>C3</f>
        <v>Parâmetros</v>
      </c>
      <c r="D95" s="484"/>
      <c r="E95" s="649" t="s">
        <v>298</v>
      </c>
      <c r="F95" s="649"/>
      <c r="G95" s="649"/>
      <c r="H95" s="649"/>
      <c r="I95" s="649"/>
      <c r="J95" s="649"/>
      <c r="K95" s="53"/>
    </row>
    <row r="96" spans="1:11" s="1" customFormat="1" ht="7.5" customHeight="1" x14ac:dyDescent="0.2">
      <c r="A96" s="385"/>
      <c r="B96" s="382"/>
      <c r="K96" s="53"/>
    </row>
    <row r="97" spans="1:11" s="1" customFormat="1" ht="360" customHeight="1" x14ac:dyDescent="0.2">
      <c r="A97" s="385"/>
      <c r="B97" s="382"/>
      <c r="C97" s="514" t="s">
        <v>303</v>
      </c>
      <c r="D97" s="482"/>
      <c r="E97" s="650"/>
      <c r="F97" s="650"/>
      <c r="G97" s="650"/>
      <c r="H97" s="650"/>
      <c r="I97" s="650"/>
      <c r="J97" s="650"/>
      <c r="K97" s="53"/>
    </row>
    <row r="98" spans="1:11" s="1" customFormat="1" ht="15" customHeight="1" x14ac:dyDescent="0.2">
      <c r="A98" s="385"/>
      <c r="B98" s="382"/>
      <c r="C98" s="486"/>
      <c r="D98" s="482"/>
      <c r="E98" s="492" t="s">
        <v>297</v>
      </c>
      <c r="F98" s="485"/>
      <c r="G98" s="485"/>
      <c r="H98" s="485"/>
      <c r="I98" s="485"/>
      <c r="J98" s="482"/>
      <c r="K98" s="53"/>
    </row>
    <row r="99" spans="1:11" s="1" customFormat="1" ht="24.95" customHeight="1" x14ac:dyDescent="0.2">
      <c r="A99" s="385"/>
      <c r="B99" s="382"/>
      <c r="C99" s="363" t="str">
        <f>C3</f>
        <v>Parâmetros</v>
      </c>
      <c r="D99" s="452"/>
      <c r="E99" s="689" t="str">
        <f>E3</f>
        <v>Dados dos parâmetros</v>
      </c>
      <c r="F99" s="689"/>
      <c r="G99" s="689"/>
      <c r="H99" s="689"/>
      <c r="I99" s="689"/>
      <c r="J99" s="479" t="str">
        <f>J3</f>
        <v>Análise do Indicador</v>
      </c>
    </row>
    <row r="100" spans="1:11" s="1" customFormat="1" ht="7.5" customHeight="1" x14ac:dyDescent="0.2">
      <c r="A100" s="385"/>
      <c r="B100" s="382"/>
      <c r="C100" s="732"/>
      <c r="D100" s="674"/>
      <c r="E100" s="674"/>
      <c r="F100" s="674"/>
      <c r="G100" s="674"/>
      <c r="H100" s="674"/>
      <c r="I100" s="674"/>
      <c r="J100" s="675"/>
    </row>
    <row r="101" spans="1:11" s="1" customFormat="1" ht="90" customHeight="1" x14ac:dyDescent="0.2">
      <c r="A101" s="385"/>
      <c r="B101" s="24"/>
      <c r="C101" s="109" t="s">
        <v>244</v>
      </c>
      <c r="D101" s="52"/>
      <c r="E101" s="645"/>
      <c r="F101" s="645"/>
      <c r="G101" s="645"/>
      <c r="H101" s="645"/>
      <c r="I101" s="690"/>
      <c r="J101" s="638" t="s">
        <v>323</v>
      </c>
    </row>
    <row r="102" spans="1:11" s="1" customFormat="1" ht="11.25" customHeight="1" x14ac:dyDescent="0.2">
      <c r="A102" s="385"/>
      <c r="B102" s="382"/>
      <c r="C102" s="121"/>
      <c r="D102" s="43"/>
      <c r="E102" s="645"/>
      <c r="F102" s="645"/>
      <c r="G102" s="645"/>
      <c r="H102" s="645"/>
      <c r="I102" s="690"/>
      <c r="J102" s="768"/>
    </row>
    <row r="103" spans="1:11" s="1" customFormat="1" ht="90" customHeight="1" x14ac:dyDescent="0.2">
      <c r="A103" s="385"/>
      <c r="B103" s="24"/>
      <c r="C103" s="109" t="s">
        <v>245</v>
      </c>
      <c r="D103" s="42"/>
      <c r="E103" s="645"/>
      <c r="F103" s="645"/>
      <c r="G103" s="645"/>
      <c r="H103" s="645"/>
      <c r="I103" s="690"/>
      <c r="J103" s="768"/>
    </row>
    <row r="104" spans="1:11" s="1" customFormat="1" ht="107.25" customHeight="1" x14ac:dyDescent="0.2">
      <c r="A104" s="385"/>
      <c r="B104" s="24"/>
      <c r="C104" s="149"/>
      <c r="D104" s="20"/>
      <c r="E104" s="645"/>
      <c r="F104" s="645"/>
      <c r="G104" s="645"/>
      <c r="H104" s="645"/>
      <c r="I104" s="690"/>
      <c r="J104" s="769"/>
    </row>
    <row r="105" spans="1:11" s="1" customFormat="1" ht="7.5" customHeight="1" x14ac:dyDescent="0.2">
      <c r="A105" s="385"/>
      <c r="B105" s="24"/>
      <c r="C105" s="149"/>
      <c r="D105" s="20"/>
      <c r="E105" s="20"/>
      <c r="F105" s="20"/>
      <c r="G105" s="20"/>
      <c r="H105" s="20"/>
      <c r="I105" s="20"/>
      <c r="J105" s="318"/>
    </row>
    <row r="106" spans="1:11" s="3" customFormat="1" ht="24.95" customHeight="1" x14ac:dyDescent="0.2">
      <c r="A106" s="385"/>
      <c r="B106" s="380"/>
      <c r="C106" s="776" t="s">
        <v>286</v>
      </c>
      <c r="D106" s="648"/>
      <c r="E106" s="648"/>
      <c r="F106" s="648"/>
      <c r="G106" s="648"/>
      <c r="H106" s="648"/>
      <c r="I106" s="648"/>
      <c r="J106" s="648"/>
    </row>
    <row r="107" spans="1:11" s="3" customFormat="1" ht="7.5" customHeight="1" x14ac:dyDescent="0.2">
      <c r="A107" s="385"/>
      <c r="B107" s="382"/>
      <c r="C107" s="756"/>
      <c r="D107" s="756"/>
      <c r="E107" s="756"/>
      <c r="F107" s="756"/>
      <c r="G107" s="756"/>
      <c r="H107" s="756"/>
      <c r="I107" s="756"/>
      <c r="J107" s="756"/>
    </row>
    <row r="108" spans="1:11" s="3" customFormat="1" ht="24.95" customHeight="1" x14ac:dyDescent="0.2">
      <c r="A108" s="385"/>
      <c r="B108" s="382"/>
      <c r="C108" s="361" t="str">
        <f>C3</f>
        <v>Parâmetros</v>
      </c>
      <c r="D108" s="455"/>
      <c r="E108" s="689" t="str">
        <f>E3</f>
        <v>Dados dos parâmetros</v>
      </c>
      <c r="F108" s="689"/>
      <c r="G108" s="689"/>
      <c r="H108" s="689"/>
      <c r="I108" s="689"/>
      <c r="J108" s="479" t="str">
        <f>J3</f>
        <v>Análise do Indicador</v>
      </c>
    </row>
    <row r="109" spans="1:11" s="1" customFormat="1" ht="7.5" customHeight="1" x14ac:dyDescent="0.2">
      <c r="A109" s="385"/>
      <c r="B109" s="382"/>
      <c r="C109" s="677"/>
      <c r="D109" s="677"/>
      <c r="E109" s="677"/>
      <c r="F109" s="677"/>
      <c r="G109" s="677"/>
      <c r="H109" s="677"/>
      <c r="I109" s="677"/>
      <c r="J109" s="677"/>
    </row>
    <row r="110" spans="1:11" s="1" customFormat="1" ht="200.1" customHeight="1" x14ac:dyDescent="0.2">
      <c r="A110" s="385"/>
      <c r="B110" s="396"/>
      <c r="C110" s="463" t="s">
        <v>133</v>
      </c>
      <c r="D110" s="44"/>
      <c r="E110" s="659" t="s">
        <v>325</v>
      </c>
      <c r="F110" s="660"/>
      <c r="G110" s="660"/>
      <c r="H110" s="660"/>
      <c r="I110" s="661"/>
      <c r="J110" s="691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110" s="53"/>
    </row>
    <row r="111" spans="1:11" s="1" customFormat="1" ht="11.25" customHeight="1" x14ac:dyDescent="0.2">
      <c r="A111" s="385"/>
      <c r="B111" s="397"/>
      <c r="C111" s="122"/>
      <c r="D111" s="22"/>
      <c r="E111" s="761"/>
      <c r="F111" s="762"/>
      <c r="G111" s="762"/>
      <c r="H111" s="762"/>
      <c r="I111" s="762"/>
      <c r="J111" s="640"/>
    </row>
    <row r="112" spans="1:11" s="1" customFormat="1" ht="200.1" customHeight="1" x14ac:dyDescent="0.2">
      <c r="A112" s="385"/>
      <c r="B112" s="397"/>
      <c r="C112" s="106" t="s">
        <v>134</v>
      </c>
      <c r="D112" s="40"/>
      <c r="E112" s="659" t="s">
        <v>325</v>
      </c>
      <c r="F112" s="660"/>
      <c r="G112" s="660"/>
      <c r="H112" s="660"/>
      <c r="I112" s="661"/>
      <c r="J112" s="640"/>
    </row>
    <row r="113" spans="1:13" s="1" customFormat="1" ht="7.5" customHeight="1" x14ac:dyDescent="0.2">
      <c r="A113" s="385"/>
      <c r="B113" s="397"/>
      <c r="C113" s="117"/>
      <c r="D113" s="681"/>
      <c r="E113" s="682"/>
      <c r="F113" s="682"/>
      <c r="G113" s="682"/>
      <c r="H113" s="682"/>
      <c r="I113" s="682"/>
      <c r="J113" s="516"/>
    </row>
    <row r="114" spans="1:13" s="1" customFormat="1" ht="200.1" customHeight="1" x14ac:dyDescent="0.2">
      <c r="A114" s="385"/>
      <c r="B114" s="397"/>
      <c r="C114" s="106" t="s">
        <v>135</v>
      </c>
      <c r="D114" s="20"/>
      <c r="E114" s="659" t="s">
        <v>325</v>
      </c>
      <c r="F114" s="660"/>
      <c r="G114" s="660"/>
      <c r="H114" s="660"/>
      <c r="I114" s="661"/>
      <c r="J114" s="683"/>
    </row>
    <row r="115" spans="1:13" s="1" customFormat="1" ht="11.25" customHeight="1" x14ac:dyDescent="0.2">
      <c r="A115" s="385"/>
      <c r="B115" s="397"/>
      <c r="C115" s="117"/>
      <c r="D115" s="63"/>
      <c r="E115" s="63"/>
      <c r="F115" s="63"/>
      <c r="G115" s="63"/>
      <c r="H115" s="63"/>
      <c r="I115" s="63"/>
      <c r="J115" s="683"/>
    </row>
    <row r="116" spans="1:13" s="1" customFormat="1" ht="263.25" customHeight="1" x14ac:dyDescent="0.2">
      <c r="A116" s="385"/>
      <c r="B116" s="397"/>
      <c r="C116" s="106" t="s">
        <v>136</v>
      </c>
      <c r="D116" s="40"/>
      <c r="E116" s="659" t="s">
        <v>325</v>
      </c>
      <c r="F116" s="660"/>
      <c r="G116" s="660"/>
      <c r="H116" s="660"/>
      <c r="I116" s="661"/>
      <c r="J116" s="684"/>
    </row>
    <row r="117" spans="1:13" s="1" customFormat="1" ht="7.5" customHeight="1" x14ac:dyDescent="0.2">
      <c r="A117" s="385"/>
      <c r="B117" s="397"/>
      <c r="C117" s="756"/>
      <c r="D117" s="756"/>
      <c r="E117" s="756"/>
      <c r="F117" s="756"/>
      <c r="G117" s="756"/>
      <c r="H117" s="756"/>
      <c r="I117" s="756"/>
      <c r="J117" s="756"/>
    </row>
    <row r="118" spans="1:13" s="1" customFormat="1" ht="24.95" customHeight="1" x14ac:dyDescent="0.2">
      <c r="A118" s="385"/>
      <c r="B118" s="397"/>
      <c r="C118" s="652" t="s">
        <v>288</v>
      </c>
      <c r="D118" s="652"/>
      <c r="E118" s="652"/>
      <c r="F118" s="652"/>
      <c r="G118" s="652"/>
      <c r="H118" s="652"/>
      <c r="I118" s="652"/>
      <c r="J118" s="652"/>
    </row>
    <row r="119" spans="1:13" s="1" customFormat="1" ht="7.5" customHeight="1" x14ac:dyDescent="0.2">
      <c r="A119" s="385"/>
      <c r="B119" s="397"/>
      <c r="C119" s="756"/>
      <c r="D119" s="756"/>
      <c r="E119" s="756"/>
      <c r="F119" s="756"/>
      <c r="G119" s="756"/>
      <c r="H119" s="756"/>
      <c r="I119" s="756"/>
      <c r="J119" s="756"/>
    </row>
    <row r="120" spans="1:13" s="1" customFormat="1" ht="24.95" customHeight="1" x14ac:dyDescent="0.2">
      <c r="A120" s="385"/>
      <c r="B120" s="397"/>
      <c r="C120" s="361" t="str">
        <f>C3</f>
        <v>Parâmetros</v>
      </c>
      <c r="D120" s="455"/>
      <c r="E120" s="689" t="str">
        <f>E3</f>
        <v>Dados dos parâmetros</v>
      </c>
      <c r="F120" s="689"/>
      <c r="G120" s="689"/>
      <c r="H120" s="689"/>
      <c r="I120" s="689"/>
      <c r="J120" s="479" t="str">
        <f>J3</f>
        <v>Análise do Indicador</v>
      </c>
    </row>
    <row r="121" spans="1:13" s="1" customFormat="1" ht="7.5" customHeight="1" x14ac:dyDescent="0.2">
      <c r="A121" s="385"/>
      <c r="B121" s="397"/>
      <c r="C121" s="674"/>
      <c r="D121" s="674"/>
      <c r="E121" s="674"/>
      <c r="F121" s="674"/>
      <c r="G121" s="674"/>
      <c r="H121" s="674"/>
      <c r="I121" s="674"/>
      <c r="J121" s="675"/>
      <c r="K121" s="57"/>
    </row>
    <row r="122" spans="1:13" s="1" customFormat="1" ht="249.95" customHeight="1" x14ac:dyDescent="0.2">
      <c r="A122" s="377"/>
      <c r="B122" s="397"/>
      <c r="C122" s="109" t="s">
        <v>311</v>
      </c>
      <c r="D122" s="45"/>
      <c r="E122" s="659" t="s">
        <v>325</v>
      </c>
      <c r="F122" s="660"/>
      <c r="G122" s="660"/>
      <c r="H122" s="660"/>
      <c r="I122" s="661"/>
      <c r="J122" s="638" t="s">
        <v>304</v>
      </c>
    </row>
    <row r="123" spans="1:13" s="1" customFormat="1" ht="15" customHeight="1" x14ac:dyDescent="0.2">
      <c r="A123" s="385"/>
      <c r="B123" s="397"/>
      <c r="C123" s="122"/>
      <c r="D123" s="19"/>
      <c r="E123" s="676"/>
      <c r="F123" s="677"/>
      <c r="G123" s="677"/>
      <c r="H123" s="677"/>
      <c r="I123" s="677"/>
      <c r="J123" s="639"/>
    </row>
    <row r="124" spans="1:13" s="1" customFormat="1" ht="99.75" customHeight="1" x14ac:dyDescent="0.2">
      <c r="A124" s="385"/>
      <c r="B124" s="354"/>
      <c r="C124" s="109" t="s">
        <v>138</v>
      </c>
      <c r="D124" s="40"/>
      <c r="E124" s="678"/>
      <c r="F124" s="679"/>
      <c r="G124" s="679"/>
      <c r="H124" s="679"/>
      <c r="I124" s="680"/>
      <c r="J124" s="640"/>
      <c r="L124" s="53"/>
      <c r="M124" s="53"/>
    </row>
    <row r="125" spans="1:13" s="1" customFormat="1" ht="15" customHeight="1" x14ac:dyDescent="0.2">
      <c r="A125" s="385"/>
      <c r="B125" s="354"/>
      <c r="C125" s="105"/>
      <c r="D125" s="17"/>
      <c r="E125" s="302"/>
      <c r="F125" s="302"/>
      <c r="G125" s="302"/>
      <c r="H125" s="302"/>
      <c r="I125" s="302"/>
      <c r="J125" s="639"/>
      <c r="L125" s="53"/>
    </row>
    <row r="126" spans="1:13" s="1" customFormat="1" ht="249.95" customHeight="1" x14ac:dyDescent="0.2">
      <c r="A126" s="385"/>
      <c r="B126" s="354"/>
      <c r="C126" s="109" t="s">
        <v>292</v>
      </c>
      <c r="D126" s="17"/>
      <c r="E126" s="678" t="s">
        <v>325</v>
      </c>
      <c r="F126" s="679"/>
      <c r="G126" s="679"/>
      <c r="H126" s="679"/>
      <c r="I126" s="680"/>
      <c r="J126" s="641"/>
      <c r="L126" s="53"/>
    </row>
    <row r="127" spans="1:13" s="1" customFormat="1" ht="11.25" customHeight="1" x14ac:dyDescent="0.2">
      <c r="A127" s="385"/>
      <c r="B127" s="380"/>
      <c r="D127" s="17"/>
      <c r="E127" s="302"/>
      <c r="F127" s="302"/>
      <c r="G127" s="302"/>
      <c r="H127" s="302"/>
      <c r="I127" s="302"/>
      <c r="J127" s="471"/>
      <c r="L127" s="53"/>
    </row>
    <row r="128" spans="1:13" s="1" customFormat="1" ht="24.95" customHeight="1" x14ac:dyDescent="0.2">
      <c r="A128" s="385"/>
      <c r="B128" s="380"/>
      <c r="C128" s="651" t="s">
        <v>288</v>
      </c>
      <c r="D128" s="652"/>
      <c r="E128" s="652"/>
      <c r="F128" s="652"/>
      <c r="G128" s="652"/>
      <c r="H128" s="652"/>
      <c r="I128" s="652"/>
      <c r="J128" s="652"/>
      <c r="L128" s="53"/>
    </row>
    <row r="129" spans="1:12" s="1" customFormat="1" ht="7.5" customHeight="1" x14ac:dyDescent="0.2">
      <c r="A129" s="385"/>
      <c r="B129" s="380"/>
      <c r="C129" s="642"/>
      <c r="D129" s="643"/>
      <c r="E129" s="643"/>
      <c r="F129" s="643"/>
      <c r="G129" s="643"/>
      <c r="H129" s="643"/>
      <c r="I129" s="643"/>
      <c r="J129" s="643"/>
      <c r="L129" s="53"/>
    </row>
    <row r="130" spans="1:12" s="1" customFormat="1" ht="24.95" customHeight="1" x14ac:dyDescent="0.2">
      <c r="A130" s="385"/>
      <c r="B130" s="380"/>
      <c r="C130" s="364" t="str">
        <f>C3</f>
        <v>Parâmetros</v>
      </c>
      <c r="D130" s="457"/>
      <c r="E130" s="649" t="str">
        <f>E3</f>
        <v>Dados dos parâmetros</v>
      </c>
      <c r="F130" s="649"/>
      <c r="G130" s="649"/>
      <c r="H130" s="649"/>
      <c r="I130" s="649"/>
      <c r="J130" s="479" t="str">
        <f>J3</f>
        <v>Análise do Indicador</v>
      </c>
      <c r="L130" s="53"/>
    </row>
    <row r="131" spans="1:12" s="1" customFormat="1" ht="7.5" customHeight="1" x14ac:dyDescent="0.2">
      <c r="A131" s="385"/>
      <c r="B131" s="396"/>
      <c r="C131" s="719"/>
      <c r="D131" s="650"/>
      <c r="E131" s="650"/>
      <c r="F131" s="650"/>
      <c r="G131" s="650"/>
      <c r="H131" s="650"/>
      <c r="I131" s="650"/>
      <c r="J131" s="496"/>
    </row>
    <row r="132" spans="1:12" s="2" customFormat="1" ht="219.95" customHeight="1" x14ac:dyDescent="0.2">
      <c r="A132" s="377"/>
      <c r="B132" s="354"/>
      <c r="C132" s="109" t="s">
        <v>312</v>
      </c>
      <c r="D132" s="40"/>
      <c r="E132" s="656" t="s">
        <v>325</v>
      </c>
      <c r="F132" s="657"/>
      <c r="G132" s="657"/>
      <c r="H132" s="657"/>
      <c r="I132" s="658"/>
      <c r="J132" s="666" t="str">
        <f>J122</f>
        <v>Continuação da análise dos indicadores de Qualidade das águas.</v>
      </c>
    </row>
    <row r="133" spans="1:12" s="1" customFormat="1" ht="12.6" customHeight="1" x14ac:dyDescent="0.2">
      <c r="A133" s="385"/>
      <c r="B133" s="380"/>
      <c r="C133" s="122"/>
      <c r="D133" s="23"/>
      <c r="E133" s="708"/>
      <c r="F133" s="645"/>
      <c r="G133" s="645"/>
      <c r="H133" s="645"/>
      <c r="I133" s="645"/>
      <c r="J133" s="667"/>
    </row>
    <row r="134" spans="1:12" s="2" customFormat="1" ht="249.95" customHeight="1" x14ac:dyDescent="0.2">
      <c r="A134" s="377"/>
      <c r="B134" s="380"/>
      <c r="C134" s="304" t="s">
        <v>139</v>
      </c>
      <c r="D134" s="303"/>
      <c r="E134" s="656" t="s">
        <v>325</v>
      </c>
      <c r="F134" s="657"/>
      <c r="G134" s="657"/>
      <c r="H134" s="657"/>
      <c r="I134" s="658"/>
      <c r="J134" s="667"/>
    </row>
    <row r="135" spans="1:12" s="2" customFormat="1" ht="7.5" customHeight="1" x14ac:dyDescent="0.2">
      <c r="A135" s="377"/>
      <c r="B135" s="380"/>
      <c r="C135" s="733"/>
      <c r="D135" s="699"/>
      <c r="E135" s="699"/>
      <c r="F135" s="699"/>
      <c r="G135" s="699"/>
      <c r="H135" s="699"/>
      <c r="I135" s="699"/>
      <c r="J135" s="517"/>
    </row>
    <row r="136" spans="1:12" s="2" customFormat="1" ht="24.95" customHeight="1" x14ac:dyDescent="0.2">
      <c r="A136" s="378"/>
      <c r="B136" s="380"/>
      <c r="C136" s="651" t="s">
        <v>288</v>
      </c>
      <c r="D136" s="652"/>
      <c r="E136" s="652"/>
      <c r="F136" s="652"/>
      <c r="G136" s="652"/>
      <c r="H136" s="652"/>
      <c r="I136" s="652"/>
      <c r="J136" s="652"/>
    </row>
    <row r="137" spans="1:12" s="2" customFormat="1" ht="7.5" customHeight="1" x14ac:dyDescent="0.2">
      <c r="A137" s="378"/>
      <c r="B137" s="379"/>
      <c r="C137" s="642"/>
      <c r="D137" s="643"/>
      <c r="E137" s="643"/>
      <c r="F137" s="643"/>
      <c r="G137" s="643"/>
      <c r="H137" s="643"/>
      <c r="I137" s="643"/>
      <c r="J137" s="643"/>
    </row>
    <row r="138" spans="1:12" s="1" customFormat="1" ht="24.95" customHeight="1" x14ac:dyDescent="0.2">
      <c r="A138" s="385"/>
      <c r="B138" s="380"/>
      <c r="C138" s="364" t="str">
        <f>C3</f>
        <v>Parâmetros</v>
      </c>
      <c r="D138" s="457"/>
      <c r="E138" s="649" t="str">
        <f>E3</f>
        <v>Dados dos parâmetros</v>
      </c>
      <c r="F138" s="649"/>
      <c r="G138" s="649"/>
      <c r="H138" s="649"/>
      <c r="I138" s="649"/>
      <c r="J138" s="479" t="str">
        <f>J3</f>
        <v>Análise do Indicador</v>
      </c>
    </row>
    <row r="139" spans="1:12" s="1" customFormat="1" ht="7.5" customHeight="1" x14ac:dyDescent="0.2">
      <c r="A139" s="385"/>
      <c r="B139" s="380"/>
      <c r="C139" s="145"/>
      <c r="D139" s="451"/>
      <c r="E139" s="48"/>
      <c r="F139" s="25"/>
      <c r="G139" s="25"/>
      <c r="H139" s="25"/>
      <c r="I139" s="25"/>
      <c r="J139" s="472"/>
    </row>
    <row r="140" spans="1:12" s="2" customFormat="1" ht="219.95" customHeight="1" x14ac:dyDescent="0.2">
      <c r="A140" s="378"/>
      <c r="B140" s="398"/>
      <c r="C140" s="109" t="s">
        <v>152</v>
      </c>
      <c r="D140" s="40"/>
      <c r="E140" s="656" t="s">
        <v>325</v>
      </c>
      <c r="F140" s="657"/>
      <c r="G140" s="657"/>
      <c r="H140" s="657"/>
      <c r="I140" s="658"/>
      <c r="J140" s="691" t="str">
        <f>J132</f>
        <v>Continuação da análise dos indicadores de Qualidade das águas.</v>
      </c>
    </row>
    <row r="141" spans="1:12" s="2" customFormat="1" ht="7.5" customHeight="1" x14ac:dyDescent="0.2">
      <c r="A141" s="378"/>
      <c r="B141" s="398"/>
      <c r="C141" s="111"/>
      <c r="D141" s="17"/>
      <c r="E141" s="500"/>
      <c r="F141" s="499"/>
      <c r="G141" s="499"/>
      <c r="H141" s="499"/>
      <c r="I141" s="499"/>
      <c r="J141" s="694"/>
    </row>
    <row r="142" spans="1:12" s="1" customFormat="1" ht="15" customHeight="1" x14ac:dyDescent="0.2">
      <c r="A142" s="385"/>
      <c r="B142" s="382"/>
      <c r="C142" s="503"/>
      <c r="D142" s="453"/>
      <c r="E142" s="84"/>
      <c r="F142" s="85"/>
      <c r="G142" s="85"/>
      <c r="H142" s="85"/>
      <c r="I142" s="85"/>
      <c r="J142" s="489"/>
      <c r="K142" s="53"/>
    </row>
    <row r="143" spans="1:12" s="3" customFormat="1" ht="24.95" customHeight="1" x14ac:dyDescent="0.2">
      <c r="A143" s="385"/>
      <c r="B143" s="380"/>
      <c r="C143" s="651" t="s">
        <v>287</v>
      </c>
      <c r="D143" s="652"/>
      <c r="E143" s="652"/>
      <c r="F143" s="652"/>
      <c r="G143" s="652"/>
      <c r="H143" s="652"/>
      <c r="I143" s="652"/>
      <c r="J143" s="648"/>
    </row>
    <row r="144" spans="1:12" s="3" customFormat="1" ht="7.5" customHeight="1" x14ac:dyDescent="0.2">
      <c r="A144" s="385"/>
      <c r="B144" s="382"/>
      <c r="C144" s="643"/>
      <c r="D144" s="643"/>
      <c r="E144" s="643"/>
      <c r="F144" s="643"/>
      <c r="G144" s="643"/>
      <c r="H144" s="643"/>
      <c r="I144" s="643"/>
      <c r="J144" s="643"/>
    </row>
    <row r="145" spans="1:11" s="3" customFormat="1" ht="24.95" customHeight="1" x14ac:dyDescent="0.2">
      <c r="A145" s="385"/>
      <c r="B145" s="381"/>
      <c r="C145" s="361" t="str">
        <f>C3</f>
        <v>Parâmetros</v>
      </c>
      <c r="D145" s="458"/>
      <c r="E145" s="701" t="str">
        <f>E3</f>
        <v>Dados dos parâmetros</v>
      </c>
      <c r="F145" s="701"/>
      <c r="G145" s="701"/>
      <c r="H145" s="701"/>
      <c r="I145" s="701"/>
      <c r="J145" s="479" t="str">
        <f>J3</f>
        <v>Análise do Indicador</v>
      </c>
    </row>
    <row r="146" spans="1:11" s="3" customFormat="1" ht="7.5" customHeight="1" x14ac:dyDescent="0.2">
      <c r="A146" s="385"/>
      <c r="B146" s="382"/>
      <c r="C146" s="101"/>
      <c r="D146" s="72"/>
      <c r="E146" s="87"/>
      <c r="F146" s="72"/>
      <c r="G146" s="72"/>
      <c r="H146" s="72"/>
      <c r="I146" s="72"/>
      <c r="J146" s="473"/>
      <c r="K146" s="58"/>
    </row>
    <row r="147" spans="1:11" s="3" customFormat="1" ht="249.95" customHeight="1" x14ac:dyDescent="0.2">
      <c r="A147" s="385"/>
      <c r="B147" s="382"/>
      <c r="C147" s="747" t="s">
        <v>167</v>
      </c>
      <c r="D147" s="72"/>
      <c r="E147" s="653"/>
      <c r="F147" s="654"/>
      <c r="G147" s="654"/>
      <c r="H147" s="654"/>
      <c r="I147" s="654"/>
      <c r="J147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147" s="56"/>
    </row>
    <row r="148" spans="1:11" s="3" customFormat="1" ht="45.75" customHeight="1" x14ac:dyDescent="0.2">
      <c r="A148" s="351"/>
      <c r="B148" s="352"/>
      <c r="C148" s="760"/>
      <c r="D148" s="72"/>
      <c r="E148" s="671" t="s">
        <v>344</v>
      </c>
      <c r="F148" s="672"/>
      <c r="G148" s="672"/>
      <c r="H148" s="672"/>
      <c r="I148" s="673"/>
      <c r="J148" s="639"/>
      <c r="K148" s="56"/>
    </row>
    <row r="149" spans="1:11" s="56" customFormat="1" ht="15" customHeight="1" x14ac:dyDescent="0.2">
      <c r="A149" s="383"/>
      <c r="B149" s="17"/>
      <c r="C149" s="86"/>
      <c r="D149" s="86"/>
      <c r="E149" s="86"/>
      <c r="F149" s="86"/>
      <c r="G149" s="86"/>
      <c r="H149" s="86"/>
      <c r="I149" s="86"/>
      <c r="J149" s="639"/>
    </row>
    <row r="150" spans="1:11" s="2" customFormat="1" ht="249.95" customHeight="1" x14ac:dyDescent="0.2">
      <c r="A150" s="353"/>
      <c r="B150" s="354"/>
      <c r="C150" s="747" t="s">
        <v>168</v>
      </c>
      <c r="D150" s="355"/>
      <c r="E150" s="773"/>
      <c r="F150" s="637"/>
      <c r="G150" s="637"/>
      <c r="H150" s="637"/>
      <c r="I150" s="637"/>
      <c r="J150" s="639"/>
    </row>
    <row r="151" spans="1:11" s="2" customFormat="1" ht="38.1" customHeight="1" x14ac:dyDescent="0.2">
      <c r="A151" s="378"/>
      <c r="B151" s="24"/>
      <c r="C151" s="748"/>
      <c r="D151" s="47"/>
      <c r="E151" s="668" t="s">
        <v>345</v>
      </c>
      <c r="F151" s="669"/>
      <c r="G151" s="669"/>
      <c r="H151" s="669"/>
      <c r="I151" s="670"/>
      <c r="J151" s="694"/>
    </row>
    <row r="152" spans="1:11" s="2" customFormat="1" ht="15" customHeight="1" x14ac:dyDescent="0.2">
      <c r="A152" s="378"/>
      <c r="B152" s="24"/>
      <c r="C152" s="484"/>
      <c r="D152" s="20"/>
      <c r="E152" s="490"/>
      <c r="F152" s="480"/>
      <c r="G152" s="480"/>
      <c r="H152" s="480"/>
      <c r="I152" s="480"/>
      <c r="J152" s="489"/>
    </row>
    <row r="153" spans="1:11" s="2" customFormat="1" ht="24.95" customHeight="1" x14ac:dyDescent="0.2">
      <c r="A153" s="508"/>
      <c r="B153" s="396"/>
      <c r="C153" s="648" t="s">
        <v>310</v>
      </c>
      <c r="D153" s="648"/>
      <c r="E153" s="648"/>
      <c r="F153" s="648"/>
      <c r="G153" s="648"/>
      <c r="H153" s="648"/>
      <c r="I153" s="648"/>
      <c r="J153" s="648"/>
    </row>
    <row r="154" spans="1:11" s="54" customFormat="1" ht="7.5" customHeight="1" x14ac:dyDescent="0.2">
      <c r="A154" s="509"/>
      <c r="B154" s="510"/>
      <c r="C154" s="637"/>
      <c r="D154" s="637"/>
      <c r="E154" s="637"/>
      <c r="F154" s="637"/>
      <c r="G154" s="637"/>
      <c r="H154" s="637"/>
      <c r="I154" s="637"/>
      <c r="J154" s="637"/>
    </row>
    <row r="155" spans="1:11" s="2" customFormat="1" ht="24.95" customHeight="1" x14ac:dyDescent="0.2">
      <c r="A155" s="353"/>
      <c r="B155" s="354"/>
      <c r="C155" s="483" t="str">
        <f>C3</f>
        <v>Parâmetros</v>
      </c>
      <c r="D155" s="484"/>
      <c r="E155" s="649" t="s">
        <v>298</v>
      </c>
      <c r="F155" s="649"/>
      <c r="G155" s="649"/>
      <c r="H155" s="649"/>
      <c r="I155" s="649"/>
      <c r="J155" s="649"/>
    </row>
    <row r="156" spans="1:11" s="2" customFormat="1" ht="15" customHeight="1" x14ac:dyDescent="0.2">
      <c r="A156" s="385"/>
      <c r="B156" s="13"/>
      <c r="C156" s="345"/>
      <c r="D156" s="47"/>
      <c r="E156" s="773"/>
      <c r="F156" s="637"/>
      <c r="G156" s="637"/>
      <c r="H156" s="637"/>
      <c r="I156" s="637"/>
      <c r="J156" s="637"/>
    </row>
    <row r="157" spans="1:11" s="2" customFormat="1" ht="399.95" customHeight="1" x14ac:dyDescent="0.2">
      <c r="A157" s="351"/>
      <c r="B157" s="398"/>
      <c r="C157" s="511" t="s">
        <v>293</v>
      </c>
      <c r="D157" s="47"/>
      <c r="E157" s="773"/>
      <c r="F157" s="637"/>
      <c r="G157" s="637"/>
      <c r="H157" s="637"/>
      <c r="I157" s="637"/>
      <c r="J157" s="637"/>
    </row>
    <row r="158" spans="1:11" s="54" customFormat="1" ht="22.5" customHeight="1" x14ac:dyDescent="0.2">
      <c r="A158" s="383"/>
      <c r="B158" s="20"/>
      <c r="C158" s="506"/>
      <c r="D158" s="20"/>
      <c r="E158" s="507" t="s">
        <v>316</v>
      </c>
      <c r="F158" s="506"/>
      <c r="G158" s="506"/>
      <c r="H158" s="506"/>
      <c r="I158" s="506"/>
      <c r="J158" s="148"/>
    </row>
    <row r="159" spans="1:11" s="54" customFormat="1" ht="22.5" customHeight="1" x14ac:dyDescent="0.2">
      <c r="A159" s="383"/>
      <c r="B159" s="20"/>
      <c r="C159" s="774" t="str">
        <f>J73</f>
        <v>Análise do Indicador</v>
      </c>
      <c r="D159" s="775"/>
      <c r="E159" s="775"/>
      <c r="F159" s="775"/>
      <c r="G159" s="775"/>
      <c r="H159" s="775"/>
      <c r="I159" s="775"/>
      <c r="J159" s="775"/>
    </row>
    <row r="160" spans="1:11" s="54" customFormat="1" ht="7.5" customHeight="1" x14ac:dyDescent="0.2">
      <c r="A160" s="383"/>
      <c r="B160" s="20"/>
      <c r="C160" s="518"/>
      <c r="D160" s="519"/>
      <c r="E160" s="519"/>
      <c r="F160" s="519"/>
      <c r="G160" s="519"/>
      <c r="H160" s="519"/>
      <c r="I160" s="519"/>
      <c r="J160" s="519"/>
    </row>
    <row r="161" spans="1:11" s="54" customFormat="1" ht="180" customHeight="1" x14ac:dyDescent="0.2">
      <c r="A161" s="383"/>
      <c r="B161" s="20"/>
      <c r="C161" s="786" t="s">
        <v>324</v>
      </c>
      <c r="D161" s="787"/>
      <c r="E161" s="787"/>
      <c r="F161" s="787"/>
      <c r="G161" s="787"/>
      <c r="H161" s="787"/>
      <c r="I161" s="787"/>
      <c r="J161" s="788"/>
    </row>
    <row r="162" spans="1:11" s="54" customFormat="1" ht="7.5" customHeight="1" x14ac:dyDescent="0.2">
      <c r="A162" s="383"/>
      <c r="B162" s="20"/>
      <c r="C162" s="765"/>
      <c r="D162" s="766"/>
      <c r="E162" s="766"/>
      <c r="F162" s="766"/>
      <c r="G162" s="766"/>
      <c r="H162" s="766"/>
      <c r="I162" s="766"/>
      <c r="J162" s="767"/>
    </row>
    <row r="163" spans="1:11" s="2" customFormat="1" ht="24.95" customHeight="1" x14ac:dyDescent="0.2">
      <c r="A163" s="512"/>
      <c r="B163" s="400"/>
      <c r="C163" s="725" t="s">
        <v>289</v>
      </c>
      <c r="D163" s="725"/>
      <c r="E163" s="725"/>
      <c r="F163" s="725"/>
      <c r="G163" s="725"/>
      <c r="H163" s="725"/>
      <c r="I163" s="725"/>
      <c r="J163" s="725"/>
    </row>
    <row r="164" spans="1:11" s="2" customFormat="1" ht="7.5" customHeight="1" x14ac:dyDescent="0.2">
      <c r="A164" s="385"/>
      <c r="B164" s="13"/>
      <c r="C164" s="27"/>
      <c r="D164" s="27"/>
      <c r="E164" s="27"/>
      <c r="F164" s="27"/>
      <c r="G164" s="27"/>
      <c r="H164" s="27"/>
      <c r="I164" s="27"/>
      <c r="J164" s="175"/>
    </row>
    <row r="165" spans="1:11" s="2" customFormat="1" ht="24.95" customHeight="1" x14ac:dyDescent="0.2">
      <c r="A165" s="385"/>
      <c r="B165" s="13"/>
      <c r="C165" s="361" t="str">
        <f>C3</f>
        <v>Parâmetros</v>
      </c>
      <c r="D165" s="458"/>
      <c r="E165" s="701" t="str">
        <f>E3</f>
        <v>Dados dos parâmetros</v>
      </c>
      <c r="F165" s="701"/>
      <c r="G165" s="701"/>
      <c r="H165" s="701"/>
      <c r="I165" s="701"/>
      <c r="J165" s="479" t="str">
        <f>J3</f>
        <v>Análise do Indicador</v>
      </c>
    </row>
    <row r="166" spans="1:11" s="2" customFormat="1" ht="7.5" customHeight="1" x14ac:dyDescent="0.2">
      <c r="A166" s="378"/>
      <c r="B166" s="24"/>
      <c r="C166" s="116"/>
      <c r="D166" s="68"/>
      <c r="E166" s="88"/>
      <c r="F166" s="89"/>
      <c r="G166" s="89"/>
      <c r="H166" s="89"/>
      <c r="I166" s="89"/>
      <c r="J166" s="148"/>
    </row>
    <row r="167" spans="1:11" s="1" customFormat="1" ht="219.95" customHeight="1" x14ac:dyDescent="0.2">
      <c r="A167" s="385"/>
      <c r="B167" s="24"/>
      <c r="C167" s="106" t="s">
        <v>143</v>
      </c>
      <c r="D167" s="20"/>
      <c r="E167" s="728"/>
      <c r="F167" s="729"/>
      <c r="G167" s="729"/>
      <c r="H167" s="729"/>
      <c r="I167" s="729"/>
      <c r="J167" s="700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167" s="53"/>
    </row>
    <row r="168" spans="1:11" s="1" customFormat="1" ht="7.5" customHeight="1" x14ac:dyDescent="0.2">
      <c r="A168" s="385"/>
      <c r="B168" s="13"/>
      <c r="C168" s="145"/>
      <c r="D168" s="20"/>
      <c r="E168" s="146"/>
      <c r="F168" s="146"/>
      <c r="G168" s="376"/>
      <c r="H168" s="146"/>
      <c r="I168" s="146"/>
      <c r="J168" s="663"/>
      <c r="K168" s="53"/>
    </row>
    <row r="169" spans="1:11" s="1" customFormat="1" ht="219.95" customHeight="1" x14ac:dyDescent="0.2">
      <c r="A169" s="385"/>
      <c r="B169" s="13"/>
      <c r="C169" s="106" t="s">
        <v>280</v>
      </c>
      <c r="D169" s="20"/>
      <c r="E169" s="755"/>
      <c r="F169" s="755"/>
      <c r="G169" s="755"/>
      <c r="H169" s="755"/>
      <c r="I169" s="755"/>
      <c r="J169" s="663"/>
      <c r="K169" s="53"/>
    </row>
    <row r="170" spans="1:11" s="1" customFormat="1" ht="7.5" customHeight="1" x14ac:dyDescent="0.2">
      <c r="A170" s="385"/>
      <c r="B170" s="13"/>
      <c r="C170" s="145"/>
      <c r="D170" s="20"/>
      <c r="E170" s="146"/>
      <c r="F170" s="146"/>
      <c r="G170" s="376"/>
      <c r="H170" s="146"/>
      <c r="I170" s="146"/>
      <c r="J170" s="663"/>
      <c r="K170" s="53"/>
    </row>
    <row r="171" spans="1:11" s="1" customFormat="1" ht="219.95" customHeight="1" x14ac:dyDescent="0.2">
      <c r="A171" s="385"/>
      <c r="B171" s="13"/>
      <c r="C171" s="106" t="s">
        <v>281</v>
      </c>
      <c r="D171" s="20"/>
      <c r="E171" s="755"/>
      <c r="F171" s="755"/>
      <c r="G171" s="755"/>
      <c r="H171" s="755"/>
      <c r="I171" s="755"/>
      <c r="J171" s="663"/>
      <c r="K171" s="53"/>
    </row>
    <row r="172" spans="1:11" s="1" customFormat="1" ht="7.5" customHeight="1" x14ac:dyDescent="0.2">
      <c r="A172" s="385"/>
      <c r="B172" s="13"/>
      <c r="C172" s="145"/>
      <c r="D172" s="20"/>
      <c r="E172" s="146"/>
      <c r="F172" s="146"/>
      <c r="G172" s="376"/>
      <c r="H172" s="146"/>
      <c r="I172" s="146"/>
      <c r="J172" s="663"/>
      <c r="K172" s="53"/>
    </row>
    <row r="173" spans="1:11" s="1" customFormat="1" ht="219.95" customHeight="1" x14ac:dyDescent="0.2">
      <c r="A173" s="385"/>
      <c r="B173" s="24"/>
      <c r="C173" s="106" t="s">
        <v>145</v>
      </c>
      <c r="D173" s="20"/>
      <c r="E173" s="653"/>
      <c r="F173" s="654"/>
      <c r="G173" s="654"/>
      <c r="H173" s="654"/>
      <c r="I173" s="654"/>
      <c r="J173" s="665"/>
    </row>
    <row r="174" spans="1:11" s="1" customFormat="1" ht="7.5" customHeight="1" x14ac:dyDescent="0.2">
      <c r="A174" s="385"/>
      <c r="B174" s="24"/>
      <c r="C174" s="105"/>
      <c r="D174" s="20"/>
      <c r="E174" s="73"/>
      <c r="F174" s="73"/>
      <c r="G174" s="73"/>
      <c r="H174" s="73"/>
      <c r="I174" s="73"/>
      <c r="J174" s="9"/>
    </row>
    <row r="175" spans="1:11" s="1" customFormat="1" ht="24.95" customHeight="1" x14ac:dyDescent="0.2">
      <c r="A175" s="385"/>
      <c r="B175" s="24"/>
      <c r="C175" s="725" t="s">
        <v>313</v>
      </c>
      <c r="D175" s="725"/>
      <c r="E175" s="725"/>
      <c r="F175" s="725"/>
      <c r="G175" s="725"/>
      <c r="H175" s="725"/>
      <c r="I175" s="725"/>
      <c r="J175" s="725"/>
    </row>
    <row r="176" spans="1:11" s="1" customFormat="1" ht="7.5" customHeight="1" x14ac:dyDescent="0.2">
      <c r="A176" s="385"/>
      <c r="B176" s="24"/>
      <c r="C176" s="15"/>
      <c r="D176" s="20"/>
      <c r="E176" s="129"/>
      <c r="F176" s="129"/>
      <c r="G176" s="129"/>
      <c r="H176" s="129"/>
      <c r="I176" s="129"/>
      <c r="J176" s="9"/>
    </row>
    <row r="177" spans="1:13" s="1" customFormat="1" ht="24.95" customHeight="1" x14ac:dyDescent="0.2">
      <c r="A177" s="385"/>
      <c r="B177" s="24"/>
      <c r="C177" s="361" t="str">
        <f>C3</f>
        <v>Parâmetros</v>
      </c>
      <c r="D177" s="458"/>
      <c r="E177" s="701" t="str">
        <f>E3</f>
        <v>Dados dos parâmetros</v>
      </c>
      <c r="F177" s="701"/>
      <c r="G177" s="701"/>
      <c r="H177" s="701"/>
      <c r="I177" s="701"/>
      <c r="J177" s="479" t="str">
        <f>J3</f>
        <v>Análise do Indicador</v>
      </c>
    </row>
    <row r="178" spans="1:13" s="1" customFormat="1" ht="7.5" customHeight="1" x14ac:dyDescent="0.2">
      <c r="A178" s="385"/>
      <c r="B178" s="13"/>
      <c r="C178" s="145"/>
      <c r="D178" s="455"/>
      <c r="E178" s="96"/>
      <c r="F178" s="96"/>
      <c r="G178" s="375"/>
      <c r="H178" s="96"/>
      <c r="I178" s="96"/>
      <c r="J178" s="468"/>
    </row>
    <row r="179" spans="1:13" s="1" customFormat="1" ht="219.95" customHeight="1" x14ac:dyDescent="0.2">
      <c r="A179" s="385"/>
      <c r="B179" s="24"/>
      <c r="C179" s="106" t="s">
        <v>147</v>
      </c>
      <c r="D179" s="20"/>
      <c r="E179" s="653"/>
      <c r="F179" s="654"/>
      <c r="G179" s="654"/>
      <c r="H179" s="654"/>
      <c r="I179" s="655"/>
      <c r="J179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180" spans="1:13" s="1" customFormat="1" ht="7.5" customHeight="1" x14ac:dyDescent="0.2">
      <c r="A180" s="385"/>
      <c r="B180" s="24"/>
      <c r="C180" s="105"/>
      <c r="D180" s="47"/>
      <c r="E180" s="74"/>
      <c r="F180" s="74"/>
      <c r="G180" s="74"/>
      <c r="H180" s="74"/>
      <c r="I180" s="74"/>
      <c r="J180" s="639"/>
    </row>
    <row r="181" spans="1:13" s="2" customFormat="1" ht="219.95" customHeight="1" x14ac:dyDescent="0.2">
      <c r="A181" s="378"/>
      <c r="B181" s="380"/>
      <c r="C181" s="106" t="s">
        <v>226</v>
      </c>
      <c r="D181" s="75"/>
      <c r="E181" s="653"/>
      <c r="F181" s="654"/>
      <c r="G181" s="654"/>
      <c r="H181" s="654"/>
      <c r="I181" s="655"/>
      <c r="J181" s="639"/>
      <c r="M181" s="54"/>
    </row>
    <row r="182" spans="1:13" s="1" customFormat="1" ht="7.5" customHeight="1" x14ac:dyDescent="0.2">
      <c r="A182" s="385"/>
      <c r="B182" s="380"/>
      <c r="C182" s="145"/>
      <c r="D182" s="49"/>
      <c r="E182" s="68"/>
      <c r="F182" s="68"/>
      <c r="G182" s="25"/>
      <c r="H182" s="25"/>
      <c r="I182" s="68"/>
      <c r="J182" s="639"/>
      <c r="M182" s="53"/>
    </row>
    <row r="183" spans="1:13" s="2" customFormat="1" ht="219.95" customHeight="1" x14ac:dyDescent="0.2">
      <c r="A183" s="378"/>
      <c r="B183" s="380"/>
      <c r="C183" s="124" t="s">
        <v>227</v>
      </c>
      <c r="D183" s="75"/>
      <c r="E183" s="653"/>
      <c r="F183" s="654"/>
      <c r="G183" s="654"/>
      <c r="H183" s="654"/>
      <c r="I183" s="655"/>
      <c r="J183" s="639"/>
      <c r="M183" s="54"/>
    </row>
    <row r="184" spans="1:13" s="2" customFormat="1" ht="7.5" customHeight="1" x14ac:dyDescent="0.2">
      <c r="A184" s="378"/>
      <c r="B184" s="380"/>
      <c r="C184" s="125"/>
      <c r="D184" s="64"/>
      <c r="E184" s="26"/>
      <c r="F184" s="76"/>
      <c r="G184" s="76"/>
      <c r="H184" s="76"/>
      <c r="I184" s="77"/>
      <c r="J184" s="639"/>
    </row>
    <row r="185" spans="1:13" s="2" customFormat="1" ht="219.95" customHeight="1" x14ac:dyDescent="0.2">
      <c r="A185" s="7"/>
      <c r="B185" s="396"/>
      <c r="C185" s="106" t="s">
        <v>218</v>
      </c>
      <c r="D185" s="20"/>
      <c r="E185" s="653"/>
      <c r="F185" s="654"/>
      <c r="G185" s="654"/>
      <c r="H185" s="654"/>
      <c r="I185" s="655"/>
      <c r="J185" s="694"/>
    </row>
    <row r="186" spans="1:13" s="2" customFormat="1" ht="7.5" customHeight="1" x14ac:dyDescent="0.2">
      <c r="A186" s="8"/>
      <c r="B186" s="397"/>
      <c r="C186" s="145"/>
      <c r="D186" s="20"/>
      <c r="E186" s="130"/>
      <c r="F186" s="130"/>
      <c r="G186" s="130"/>
      <c r="H186" s="130"/>
      <c r="I186" s="130"/>
      <c r="J186" s="9"/>
    </row>
    <row r="187" spans="1:13" s="2" customFormat="1" ht="30" customHeight="1" x14ac:dyDescent="0.2">
      <c r="A187" s="7"/>
      <c r="B187" s="397"/>
      <c r="C187" s="651" t="s">
        <v>290</v>
      </c>
      <c r="D187" s="652"/>
      <c r="E187" s="652"/>
      <c r="F187" s="652"/>
      <c r="G187" s="652"/>
      <c r="H187" s="652"/>
      <c r="I187" s="652"/>
      <c r="J187" s="652"/>
    </row>
    <row r="188" spans="1:13" s="2" customFormat="1" ht="7.5" customHeight="1" x14ac:dyDescent="0.2">
      <c r="A188" s="7"/>
      <c r="B188" s="397"/>
      <c r="C188" s="643"/>
      <c r="D188" s="643"/>
      <c r="E188" s="643"/>
      <c r="F188" s="643"/>
      <c r="G188" s="643"/>
      <c r="H188" s="643"/>
      <c r="I188" s="643"/>
      <c r="J188" s="643"/>
    </row>
    <row r="189" spans="1:13" s="2" customFormat="1" ht="24.95" customHeight="1" x14ac:dyDescent="0.2">
      <c r="A189" s="7"/>
      <c r="B189" s="397"/>
      <c r="C189" s="361" t="str">
        <f>C3</f>
        <v>Parâmetros</v>
      </c>
      <c r="D189" s="458"/>
      <c r="E189" s="701" t="str">
        <f>E3</f>
        <v>Dados dos parâmetros</v>
      </c>
      <c r="F189" s="701"/>
      <c r="G189" s="701"/>
      <c r="H189" s="701"/>
      <c r="I189" s="701"/>
      <c r="J189" s="479" t="str">
        <f>J3</f>
        <v>Análise do Indicador</v>
      </c>
    </row>
    <row r="190" spans="1:13" s="1" customFormat="1" ht="7.5" customHeight="1" x14ac:dyDescent="0.2">
      <c r="A190" s="385"/>
      <c r="B190" s="401"/>
      <c r="C190" s="674"/>
      <c r="D190" s="674"/>
      <c r="E190" s="674"/>
      <c r="F190" s="674"/>
      <c r="G190" s="674"/>
      <c r="H190" s="674"/>
      <c r="I190" s="674"/>
      <c r="J190" s="674"/>
    </row>
    <row r="191" spans="1:13" s="1" customFormat="1" ht="180" customHeight="1" x14ac:dyDescent="0.2">
      <c r="A191" s="385"/>
      <c r="B191" s="384"/>
      <c r="C191" s="109" t="s">
        <v>148</v>
      </c>
      <c r="D191" s="450"/>
      <c r="E191" s="647"/>
      <c r="F191" s="647"/>
      <c r="G191" s="647"/>
      <c r="H191" s="647"/>
      <c r="I191" s="647"/>
      <c r="J191" s="700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191" s="3"/>
    </row>
    <row r="192" spans="1:13" s="1" customFormat="1" ht="219.95" customHeight="1" x14ac:dyDescent="0.2">
      <c r="A192" s="385"/>
      <c r="B192" s="384"/>
      <c r="C192" s="113"/>
      <c r="D192" s="450"/>
      <c r="E192" s="647"/>
      <c r="F192" s="647"/>
      <c r="G192" s="647"/>
      <c r="H192" s="647"/>
      <c r="I192" s="724"/>
      <c r="J192" s="665"/>
    </row>
    <row r="193" spans="1:11" s="1" customFormat="1" ht="7.5" customHeight="1" x14ac:dyDescent="0.2">
      <c r="A193" s="385"/>
      <c r="B193" s="384"/>
      <c r="C193" s="144"/>
      <c r="D193" s="450"/>
      <c r="E193" s="82"/>
      <c r="F193" s="82"/>
      <c r="G193" s="372"/>
      <c r="H193" s="82"/>
      <c r="I193" s="82"/>
      <c r="J193" s="487"/>
    </row>
    <row r="194" spans="1:11" s="1" customFormat="1" ht="24.95" customHeight="1" x14ac:dyDescent="0.2">
      <c r="A194" s="385"/>
      <c r="B194" s="24"/>
      <c r="C194" s="651" t="s">
        <v>62</v>
      </c>
      <c r="D194" s="652"/>
      <c r="E194" s="652"/>
      <c r="F194" s="652"/>
      <c r="G194" s="652"/>
      <c r="H194" s="652"/>
      <c r="I194" s="652"/>
      <c r="J194" s="652"/>
    </row>
    <row r="195" spans="1:11" s="1" customFormat="1" ht="7.5" customHeight="1" x14ac:dyDescent="0.2">
      <c r="A195" s="385"/>
      <c r="B195" s="24"/>
      <c r="C195" s="650"/>
      <c r="D195" s="650"/>
      <c r="E195" s="650"/>
      <c r="F195" s="650"/>
      <c r="G195" s="650"/>
      <c r="H195" s="650"/>
      <c r="I195" s="650"/>
      <c r="J195" s="650"/>
    </row>
    <row r="196" spans="1:11" s="1" customFormat="1" ht="24.95" customHeight="1" x14ac:dyDescent="0.2">
      <c r="A196" s="385"/>
      <c r="B196" s="24"/>
      <c r="C196" s="361" t="str">
        <f>C3</f>
        <v>Parâmetros</v>
      </c>
      <c r="D196" s="458"/>
      <c r="E196" s="701" t="str">
        <f>E3</f>
        <v>Dados dos parâmetros</v>
      </c>
      <c r="F196" s="701"/>
      <c r="G196" s="701"/>
      <c r="H196" s="701"/>
      <c r="I196" s="701"/>
      <c r="J196" s="479" t="str">
        <f>J3</f>
        <v>Análise do Indicador</v>
      </c>
    </row>
    <row r="197" spans="1:11" s="1" customFormat="1" ht="7.5" customHeight="1" x14ac:dyDescent="0.2">
      <c r="A197" s="385"/>
      <c r="B197" s="24"/>
      <c r="C197" s="126"/>
      <c r="D197" s="70"/>
      <c r="E197" s="713"/>
      <c r="F197" s="647"/>
      <c r="G197" s="647"/>
      <c r="H197" s="647"/>
      <c r="I197" s="647"/>
      <c r="J197" s="474"/>
    </row>
    <row r="198" spans="1:11" s="1" customFormat="1" ht="180" customHeight="1" x14ac:dyDescent="0.2">
      <c r="A198" s="385"/>
      <c r="B198" s="380"/>
      <c r="C198" s="106" t="s">
        <v>150</v>
      </c>
      <c r="D198" s="38"/>
      <c r="E198" s="676"/>
      <c r="F198" s="677"/>
      <c r="G198" s="677"/>
      <c r="H198" s="677"/>
      <c r="I198" s="677"/>
      <c r="J198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198" s="53"/>
    </row>
    <row r="199" spans="1:11" s="1" customFormat="1" ht="7.5" customHeight="1" x14ac:dyDescent="0.2">
      <c r="A199" s="385"/>
      <c r="B199" s="380"/>
      <c r="C199" s="637"/>
      <c r="D199" s="637"/>
      <c r="E199" s="637"/>
      <c r="F199" s="637"/>
      <c r="G199" s="637"/>
      <c r="H199" s="637"/>
      <c r="I199" s="644"/>
      <c r="J199" s="639"/>
      <c r="K199" s="53"/>
    </row>
    <row r="200" spans="1:11" s="1" customFormat="1" ht="180" customHeight="1" x14ac:dyDescent="0.2">
      <c r="A200" s="385"/>
      <c r="B200" s="382"/>
      <c r="C200" s="109" t="s">
        <v>240</v>
      </c>
      <c r="D200" s="455"/>
      <c r="E200" s="637"/>
      <c r="F200" s="637"/>
      <c r="G200" s="637"/>
      <c r="H200" s="637"/>
      <c r="I200" s="637"/>
      <c r="J200" s="639"/>
      <c r="K200" s="53"/>
    </row>
    <row r="201" spans="1:11" s="1" customFormat="1" ht="85.5" customHeight="1" x14ac:dyDescent="0.2">
      <c r="A201" s="385"/>
      <c r="B201" s="382"/>
      <c r="C201" s="637"/>
      <c r="D201" s="637"/>
      <c r="E201" s="637"/>
      <c r="F201" s="637"/>
      <c r="G201" s="637"/>
      <c r="H201" s="637"/>
      <c r="I201" s="644"/>
      <c r="J201" s="694"/>
      <c r="K201" s="53"/>
    </row>
    <row r="202" spans="1:11" s="1" customFormat="1" ht="7.5" customHeight="1" x14ac:dyDescent="0.2">
      <c r="A202" s="385"/>
      <c r="B202" s="380"/>
      <c r="C202" s="637"/>
      <c r="D202" s="637"/>
      <c r="E202" s="637"/>
      <c r="F202" s="637"/>
      <c r="G202" s="637"/>
      <c r="H202" s="637"/>
      <c r="I202" s="637"/>
      <c r="J202" s="637"/>
      <c r="K202" s="53"/>
    </row>
    <row r="203" spans="1:11" s="1" customFormat="1" ht="24.95" customHeight="1" x14ac:dyDescent="0.2">
      <c r="A203" s="385"/>
      <c r="B203" s="380"/>
      <c r="C203" s="648" t="s">
        <v>246</v>
      </c>
      <c r="D203" s="648"/>
      <c r="E203" s="648"/>
      <c r="F203" s="648"/>
      <c r="G203" s="648"/>
      <c r="H203" s="648"/>
      <c r="I203" s="648"/>
      <c r="J203" s="648"/>
      <c r="K203" s="53"/>
    </row>
    <row r="204" spans="1:11" s="1" customFormat="1" ht="7.5" customHeight="1" x14ac:dyDescent="0.2">
      <c r="A204" s="385"/>
      <c r="B204" s="380"/>
      <c r="C204" s="637"/>
      <c r="D204" s="637"/>
      <c r="E204" s="637"/>
      <c r="F204" s="637"/>
      <c r="G204" s="637"/>
      <c r="H204" s="637"/>
      <c r="I204" s="637"/>
      <c r="J204" s="637"/>
      <c r="K204" s="53"/>
    </row>
    <row r="205" spans="1:11" s="1" customFormat="1" ht="24.95" customHeight="1" x14ac:dyDescent="0.2">
      <c r="A205" s="385"/>
      <c r="B205" s="380"/>
      <c r="C205" s="361" t="str">
        <f>C3</f>
        <v>Parâmetros</v>
      </c>
      <c r="E205" s="649" t="str">
        <f>E3</f>
        <v>Dados dos parâmetros</v>
      </c>
      <c r="F205" s="649"/>
      <c r="G205" s="649"/>
      <c r="H205" s="649"/>
      <c r="I205" s="649"/>
      <c r="J205" s="479" t="str">
        <f>J3</f>
        <v>Análise do Indicador</v>
      </c>
      <c r="K205" s="53"/>
    </row>
    <row r="206" spans="1:11" s="1" customFormat="1" ht="7.5" customHeight="1" x14ac:dyDescent="0.2">
      <c r="A206" s="385"/>
      <c r="B206" s="380"/>
      <c r="C206" s="311"/>
      <c r="D206" s="17"/>
      <c r="E206" s="645"/>
      <c r="F206" s="645"/>
      <c r="G206" s="645"/>
      <c r="H206" s="645"/>
      <c r="I206" s="645"/>
      <c r="J206" s="645"/>
      <c r="K206" s="53"/>
    </row>
    <row r="207" spans="1:11" s="1" customFormat="1" ht="180" customHeight="1" x14ac:dyDescent="0.2">
      <c r="A207" s="385"/>
      <c r="B207" s="380"/>
      <c r="C207" s="109" t="s">
        <v>228</v>
      </c>
      <c r="D207" s="17"/>
      <c r="E207" s="656" t="s">
        <v>325</v>
      </c>
      <c r="F207" s="657"/>
      <c r="G207" s="657"/>
      <c r="H207" s="657"/>
      <c r="I207" s="658"/>
      <c r="J207" s="662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  <c r="K207" s="53"/>
    </row>
    <row r="208" spans="1:11" s="1" customFormat="1" ht="15.75" customHeight="1" x14ac:dyDescent="0.2">
      <c r="A208" s="385"/>
      <c r="B208" s="380"/>
      <c r="C208" s="311"/>
      <c r="D208" s="17"/>
      <c r="E208" s="645"/>
      <c r="F208" s="645"/>
      <c r="G208" s="645"/>
      <c r="H208" s="645"/>
      <c r="I208" s="646"/>
      <c r="J208" s="663"/>
      <c r="K208" s="53"/>
    </row>
    <row r="209" spans="1:11" s="1" customFormat="1" ht="180" customHeight="1" x14ac:dyDescent="0.2">
      <c r="A209" s="385"/>
      <c r="B209" s="380"/>
      <c r="C209" s="109" t="s">
        <v>229</v>
      </c>
      <c r="D209" s="17"/>
      <c r="E209" s="656" t="s">
        <v>325</v>
      </c>
      <c r="F209" s="657"/>
      <c r="G209" s="657"/>
      <c r="H209" s="657"/>
      <c r="I209" s="658"/>
      <c r="J209" s="664"/>
      <c r="K209" s="53"/>
    </row>
    <row r="210" spans="1:11" s="1" customFormat="1" ht="15.75" customHeight="1" x14ac:dyDescent="0.2">
      <c r="A210" s="385"/>
      <c r="B210" s="380"/>
      <c r="C210" s="310"/>
      <c r="D210" s="17"/>
      <c r="E210" s="645"/>
      <c r="F210" s="645"/>
      <c r="G210" s="645"/>
      <c r="H210" s="645"/>
      <c r="I210" s="646"/>
      <c r="J210" s="663"/>
      <c r="K210" s="53"/>
    </row>
    <row r="211" spans="1:11" s="1" customFormat="1" ht="180" customHeight="1" x14ac:dyDescent="0.2">
      <c r="A211" s="385"/>
      <c r="B211" s="380"/>
      <c r="C211" s="109" t="s">
        <v>151</v>
      </c>
      <c r="D211" s="17"/>
      <c r="E211" s="659" t="s">
        <v>325</v>
      </c>
      <c r="F211" s="660"/>
      <c r="G211" s="660"/>
      <c r="H211" s="660"/>
      <c r="I211" s="661"/>
      <c r="J211" s="664"/>
      <c r="K211" s="53"/>
    </row>
    <row r="212" spans="1:11" s="1" customFormat="1" ht="15.75" customHeight="1" x14ac:dyDescent="0.2">
      <c r="A212" s="385"/>
      <c r="B212" s="380"/>
      <c r="C212" s="637"/>
      <c r="D212" s="637"/>
      <c r="E212" s="637"/>
      <c r="F212" s="637"/>
      <c r="G212" s="637"/>
      <c r="H212" s="637"/>
      <c r="I212" s="709"/>
      <c r="J212" s="665"/>
      <c r="K212" s="53"/>
    </row>
    <row r="213" spans="1:11" s="1" customFormat="1" ht="7.5" customHeight="1" x14ac:dyDescent="0.2">
      <c r="A213" s="385"/>
      <c r="B213" s="380"/>
      <c r="C213" s="637"/>
      <c r="D213" s="637"/>
      <c r="E213" s="637"/>
      <c r="F213" s="637"/>
      <c r="G213" s="637"/>
      <c r="H213" s="637"/>
      <c r="I213" s="637"/>
      <c r="J213" s="637"/>
      <c r="K213" s="53"/>
    </row>
    <row r="214" spans="1:11" s="1" customFormat="1" ht="24.95" customHeight="1" x14ac:dyDescent="0.2">
      <c r="A214" s="385"/>
      <c r="B214" s="24"/>
      <c r="C214" s="648" t="s">
        <v>248</v>
      </c>
      <c r="D214" s="648"/>
      <c r="E214" s="648"/>
      <c r="F214" s="648"/>
      <c r="G214" s="648"/>
      <c r="H214" s="648"/>
      <c r="I214" s="648"/>
      <c r="J214" s="648"/>
    </row>
    <row r="215" spans="1:11" s="1" customFormat="1" ht="7.5" customHeight="1" x14ac:dyDescent="0.2">
      <c r="A215" s="385"/>
      <c r="B215" s="24"/>
      <c r="C215" s="699"/>
      <c r="D215" s="699"/>
      <c r="E215" s="699"/>
      <c r="F215" s="699"/>
      <c r="G215" s="699"/>
      <c r="H215" s="699"/>
      <c r="I215" s="699"/>
      <c r="J215" s="699"/>
    </row>
    <row r="216" spans="1:11" s="1" customFormat="1" ht="24.95" customHeight="1" x14ac:dyDescent="0.2">
      <c r="A216" s="385"/>
      <c r="B216" s="24"/>
      <c r="C216" s="361" t="str">
        <f>C3</f>
        <v>Parâmetros</v>
      </c>
      <c r="D216" s="43"/>
      <c r="E216" s="734" t="str">
        <f>E3</f>
        <v>Dados dos parâmetros</v>
      </c>
      <c r="F216" s="734"/>
      <c r="G216" s="734"/>
      <c r="H216" s="734"/>
      <c r="I216" s="734"/>
      <c r="J216" s="479" t="str">
        <f>J3</f>
        <v>Análise do Indicador</v>
      </c>
    </row>
    <row r="217" spans="1:11" s="1" customFormat="1" ht="7.5" customHeight="1" x14ac:dyDescent="0.2">
      <c r="A217" s="385"/>
      <c r="B217" s="24"/>
      <c r="C217" s="732"/>
      <c r="D217" s="674"/>
      <c r="E217" s="674"/>
      <c r="F217" s="674"/>
      <c r="G217" s="674"/>
      <c r="H217" s="674"/>
      <c r="I217" s="674"/>
      <c r="J217" s="674"/>
    </row>
    <row r="218" spans="1:11" s="1" customFormat="1" ht="180" customHeight="1" x14ac:dyDescent="0.2">
      <c r="A218" s="378"/>
      <c r="B218" s="396"/>
      <c r="C218" s="106" t="s">
        <v>239</v>
      </c>
      <c r="D218" s="40"/>
      <c r="E218" s="735"/>
      <c r="F218" s="735"/>
      <c r="G218" s="735"/>
      <c r="H218" s="735"/>
      <c r="I218" s="736"/>
      <c r="J218" s="741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219" spans="1:11" s="1" customFormat="1" ht="7.5" customHeight="1" x14ac:dyDescent="0.2">
      <c r="A219" s="378"/>
      <c r="B219" s="397"/>
      <c r="C219" s="102"/>
      <c r="D219" s="80"/>
      <c r="E219" s="749"/>
      <c r="F219" s="750"/>
      <c r="G219" s="750"/>
      <c r="H219" s="750"/>
      <c r="I219" s="750"/>
      <c r="J219" s="742"/>
    </row>
    <row r="220" spans="1:11" s="1" customFormat="1" ht="159.94999999999999" customHeight="1" x14ac:dyDescent="0.2">
      <c r="A220" s="378"/>
      <c r="B220" s="354"/>
      <c r="C220" s="106" t="s">
        <v>314</v>
      </c>
      <c r="D220" s="44"/>
      <c r="E220" s="731"/>
      <c r="F220" s="731"/>
      <c r="G220" s="731"/>
      <c r="H220" s="731"/>
      <c r="I220" s="731"/>
      <c r="J220" s="742"/>
    </row>
    <row r="221" spans="1:11" s="1" customFormat="1" ht="7.5" customHeight="1" x14ac:dyDescent="0.2">
      <c r="A221" s="378"/>
      <c r="B221" s="380"/>
      <c r="C221" s="100"/>
      <c r="D221" s="303"/>
      <c r="E221" s="360"/>
      <c r="F221" s="360"/>
      <c r="G221" s="371"/>
      <c r="H221" s="360"/>
      <c r="I221" s="360"/>
      <c r="J221" s="742"/>
    </row>
    <row r="222" spans="1:11" s="3" customFormat="1" ht="24.95" customHeight="1" x14ac:dyDescent="0.2">
      <c r="C222" s="504"/>
      <c r="D222" s="78"/>
      <c r="E222" s="513">
        <v>2007</v>
      </c>
      <c r="F222" s="513">
        <v>2008</v>
      </c>
      <c r="G222" s="513">
        <v>2009</v>
      </c>
      <c r="H222" s="513">
        <v>2010</v>
      </c>
      <c r="I222" s="513">
        <v>2011</v>
      </c>
      <c r="J222" s="742"/>
    </row>
    <row r="223" spans="1:11" s="3" customFormat="1" ht="24.95" customHeight="1" x14ac:dyDescent="0.2">
      <c r="C223" s="531"/>
      <c r="D223" s="78"/>
      <c r="J223" s="742"/>
    </row>
    <row r="224" spans="1:11" s="3" customFormat="1" ht="30" customHeight="1" x14ac:dyDescent="0.2">
      <c r="C224" s="737" t="s">
        <v>169</v>
      </c>
      <c r="D224" s="78"/>
      <c r="E224" s="596"/>
      <c r="F224" s="596"/>
      <c r="G224" s="596"/>
      <c r="H224" s="596"/>
      <c r="I224" s="596"/>
      <c r="J224" s="743"/>
    </row>
    <row r="225" spans="1:11" s="3" customFormat="1" ht="120" customHeight="1" x14ac:dyDescent="0.2">
      <c r="C225" s="738"/>
      <c r="D225" s="40"/>
      <c r="E225" s="597">
        <v>56</v>
      </c>
      <c r="F225" s="597">
        <v>56</v>
      </c>
      <c r="G225" s="597">
        <v>58</v>
      </c>
      <c r="H225" s="598">
        <v>55.9</v>
      </c>
      <c r="I225" s="598">
        <v>60.8</v>
      </c>
      <c r="J225" s="743"/>
      <c r="K225" s="56"/>
    </row>
    <row r="226" spans="1:11" s="3" customFormat="1" ht="7.5" customHeight="1" x14ac:dyDescent="0.2">
      <c r="C226" s="102"/>
      <c r="D226" s="79"/>
      <c r="E226" s="739"/>
      <c r="F226" s="739"/>
      <c r="G226" s="739"/>
      <c r="H226" s="739"/>
      <c r="I226" s="739"/>
      <c r="J226" s="743"/>
    </row>
    <row r="227" spans="1:11" s="3" customFormat="1" ht="30" customHeight="1" x14ac:dyDescent="0.2">
      <c r="C227" s="737" t="s">
        <v>170</v>
      </c>
      <c r="D227" s="532"/>
      <c r="E227" s="596"/>
      <c r="F227" s="596"/>
      <c r="G227" s="596"/>
      <c r="H227" s="596"/>
      <c r="I227" s="596"/>
      <c r="J227" s="743"/>
    </row>
    <row r="228" spans="1:11" s="3" customFormat="1" ht="102" customHeight="1" x14ac:dyDescent="0.2">
      <c r="C228" s="738"/>
      <c r="D228" s="67"/>
      <c r="E228" s="597">
        <v>49</v>
      </c>
      <c r="F228" s="598">
        <v>49</v>
      </c>
      <c r="G228" s="597">
        <v>51.6</v>
      </c>
      <c r="H228" s="597">
        <v>49.1</v>
      </c>
      <c r="I228" s="597">
        <v>53.7</v>
      </c>
      <c r="J228" s="743"/>
    </row>
    <row r="229" spans="1:11" s="3" customFormat="1" ht="7.5" customHeight="1" x14ac:dyDescent="0.2">
      <c r="C229" s="530"/>
      <c r="D229" s="49"/>
      <c r="E229" s="740"/>
      <c r="F229" s="740"/>
      <c r="G229" s="740"/>
      <c r="H229" s="740"/>
      <c r="I229" s="740"/>
      <c r="J229" s="743"/>
    </row>
    <row r="230" spans="1:11" s="3" customFormat="1" ht="30" customHeight="1" x14ac:dyDescent="0.2">
      <c r="C230" s="737" t="s">
        <v>171</v>
      </c>
      <c r="D230" s="533"/>
      <c r="E230" s="596"/>
      <c r="F230" s="596"/>
      <c r="G230" s="596"/>
      <c r="H230" s="596"/>
      <c r="I230" s="596"/>
      <c r="J230" s="743"/>
    </row>
    <row r="231" spans="1:11" s="3" customFormat="1" ht="120" customHeight="1" x14ac:dyDescent="0.2">
      <c r="C231" s="738"/>
      <c r="D231" s="40"/>
      <c r="E231" s="597">
        <v>41.71</v>
      </c>
      <c r="F231" s="598">
        <v>26.1</v>
      </c>
      <c r="G231" s="597">
        <v>41.28</v>
      </c>
      <c r="H231" s="597">
        <v>40.1</v>
      </c>
      <c r="I231" s="597">
        <v>42.5</v>
      </c>
      <c r="J231" s="743"/>
    </row>
    <row r="232" spans="1:11" s="1" customFormat="1" ht="7.5" customHeight="1" x14ac:dyDescent="0.2">
      <c r="A232" s="385"/>
      <c r="B232" s="397"/>
      <c r="C232" s="122"/>
      <c r="D232" s="68"/>
      <c r="E232" s="733"/>
      <c r="F232" s="699"/>
      <c r="G232" s="699"/>
      <c r="H232" s="699"/>
      <c r="I232" s="699"/>
      <c r="J232" s="742"/>
    </row>
    <row r="233" spans="1:11" s="1" customFormat="1" ht="200.1" customHeight="1" x14ac:dyDescent="0.2">
      <c r="A233" s="378"/>
      <c r="B233" s="354"/>
      <c r="C233" s="106" t="s">
        <v>315</v>
      </c>
      <c r="D233" s="38"/>
      <c r="E233" s="730"/>
      <c r="F233" s="730"/>
      <c r="G233" s="730"/>
      <c r="H233" s="730"/>
      <c r="I233" s="730"/>
      <c r="J233" s="744"/>
    </row>
    <row r="234" spans="1:11" s="1" customFormat="1" ht="7.5" customHeight="1" x14ac:dyDescent="0.2">
      <c r="A234" s="385"/>
      <c r="B234" s="380"/>
      <c r="C234" s="115"/>
      <c r="D234" s="66"/>
      <c r="E234" s="732"/>
      <c r="F234" s="674"/>
      <c r="G234" s="674"/>
      <c r="H234" s="674"/>
      <c r="I234" s="674"/>
      <c r="J234" s="475"/>
    </row>
    <row r="235" spans="1:11" s="1" customFormat="1" ht="24.95" customHeight="1" x14ac:dyDescent="0.2">
      <c r="A235" s="385"/>
      <c r="B235" s="380"/>
      <c r="C235" s="648" t="s">
        <v>249</v>
      </c>
      <c r="D235" s="648"/>
      <c r="E235" s="648"/>
      <c r="F235" s="648"/>
      <c r="G235" s="648"/>
      <c r="H235" s="648"/>
      <c r="I235" s="648"/>
      <c r="J235" s="648"/>
    </row>
    <row r="236" spans="1:11" s="1" customFormat="1" ht="7.5" customHeight="1" x14ac:dyDescent="0.2">
      <c r="A236" s="385"/>
      <c r="B236" s="380"/>
      <c r="C236" s="699"/>
      <c r="D236" s="699"/>
      <c r="E236" s="699"/>
      <c r="F236" s="699"/>
      <c r="G236" s="699"/>
      <c r="H236" s="699"/>
      <c r="I236" s="699"/>
      <c r="J236" s="699"/>
    </row>
    <row r="237" spans="1:11" s="1" customFormat="1" ht="24.95" customHeight="1" x14ac:dyDescent="0.2">
      <c r="A237" s="385"/>
      <c r="B237" s="380"/>
      <c r="C237" s="361" t="str">
        <f>C3</f>
        <v>Parâmetros</v>
      </c>
      <c r="D237" s="455"/>
      <c r="E237" s="689" t="str">
        <f>E3</f>
        <v>Dados dos parâmetros</v>
      </c>
      <c r="F237" s="689"/>
      <c r="G237" s="689"/>
      <c r="H237" s="689"/>
      <c r="I237" s="689"/>
      <c r="J237" s="479" t="str">
        <f>J196</f>
        <v>Análise do Indicador</v>
      </c>
    </row>
    <row r="238" spans="1:11" s="1" customFormat="1" ht="7.5" customHeight="1" x14ac:dyDescent="0.2">
      <c r="A238" s="385"/>
      <c r="B238" s="380"/>
      <c r="C238" s="726"/>
      <c r="D238" s="727"/>
      <c r="E238" s="727"/>
      <c r="F238" s="727"/>
      <c r="G238" s="727"/>
      <c r="H238" s="727"/>
      <c r="I238" s="727"/>
      <c r="J238" s="727"/>
    </row>
    <row r="239" spans="1:11" s="1" customFormat="1" ht="159.94999999999999" customHeight="1" x14ac:dyDescent="0.2">
      <c r="A239" s="385"/>
      <c r="B239" s="396"/>
      <c r="C239" s="106" t="s">
        <v>173</v>
      </c>
      <c r="D239" s="40"/>
      <c r="E239" s="712"/>
      <c r="F239" s="712"/>
      <c r="G239" s="712"/>
      <c r="H239" s="712"/>
      <c r="I239" s="712"/>
      <c r="J239" s="638" t="s">
        <v>254</v>
      </c>
    </row>
    <row r="240" spans="1:11" s="1" customFormat="1" ht="7.5" customHeight="1" x14ac:dyDescent="0.2">
      <c r="A240" s="385"/>
      <c r="B240" s="397"/>
      <c r="C240" s="719"/>
      <c r="D240" s="650"/>
      <c r="E240" s="650"/>
      <c r="F240" s="650"/>
      <c r="G240" s="650"/>
      <c r="H240" s="650"/>
      <c r="I240" s="650"/>
      <c r="J240" s="639"/>
    </row>
    <row r="241" spans="1:11" ht="159.94999999999999" customHeight="1" x14ac:dyDescent="0.2">
      <c r="A241" s="385"/>
      <c r="B241" s="354"/>
      <c r="C241" s="106" t="s">
        <v>220</v>
      </c>
      <c r="D241" s="39"/>
      <c r="E241" s="745"/>
      <c r="F241" s="746"/>
      <c r="G241" s="746"/>
      <c r="H241" s="746"/>
      <c r="I241" s="746"/>
      <c r="J241" s="694"/>
      <c r="K241" s="21"/>
    </row>
    <row r="242" spans="1:11" s="1" customFormat="1" ht="7.5" customHeight="1" x14ac:dyDescent="0.2">
      <c r="A242" s="385"/>
      <c r="B242" s="380"/>
      <c r="C242" s="115"/>
      <c r="D242" s="17"/>
      <c r="E242" s="676"/>
      <c r="F242" s="677"/>
      <c r="G242" s="677"/>
      <c r="H242" s="677"/>
      <c r="I242" s="677"/>
      <c r="J242" s="81"/>
    </row>
    <row r="243" spans="1:11" s="1" customFormat="1" ht="24.95" customHeight="1" x14ac:dyDescent="0.2">
      <c r="A243" s="385"/>
      <c r="B243" s="380"/>
      <c r="C243" s="648" t="s">
        <v>247</v>
      </c>
      <c r="D243" s="648"/>
      <c r="E243" s="648"/>
      <c r="F243" s="648"/>
      <c r="G243" s="648"/>
      <c r="H243" s="648"/>
      <c r="I243" s="648"/>
      <c r="J243" s="648"/>
    </row>
    <row r="244" spans="1:11" s="1" customFormat="1" ht="7.5" customHeight="1" x14ac:dyDescent="0.2">
      <c r="A244" s="385"/>
      <c r="B244" s="380"/>
      <c r="C244" s="699"/>
      <c r="D244" s="699"/>
      <c r="E244" s="699"/>
      <c r="F244" s="699"/>
      <c r="G244" s="699"/>
      <c r="H244" s="699"/>
      <c r="I244" s="699"/>
      <c r="J244" s="699"/>
    </row>
    <row r="245" spans="1:11" s="1" customFormat="1" ht="24.95" customHeight="1" x14ac:dyDescent="0.2">
      <c r="A245" s="385"/>
      <c r="B245" s="380"/>
      <c r="C245" s="361" t="str">
        <f>C3</f>
        <v>Parâmetros</v>
      </c>
      <c r="D245" s="455"/>
      <c r="E245" s="689" t="str">
        <f>E3</f>
        <v>Dados dos parâmetros</v>
      </c>
      <c r="F245" s="689"/>
      <c r="G245" s="689"/>
      <c r="H245" s="689"/>
      <c r="I245" s="689"/>
      <c r="J245" s="479" t="str">
        <f>J3</f>
        <v>Análise do Indicador</v>
      </c>
    </row>
    <row r="246" spans="1:11" s="1" customFormat="1" ht="7.5" customHeight="1" x14ac:dyDescent="0.2">
      <c r="A246" s="385"/>
      <c r="B246" s="380"/>
      <c r="C246" s="726"/>
      <c r="D246" s="727"/>
      <c r="E246" s="727"/>
      <c r="F246" s="727"/>
      <c r="G246" s="727"/>
      <c r="H246" s="727"/>
      <c r="I246" s="727"/>
      <c r="J246" s="727"/>
    </row>
    <row r="247" spans="1:11" s="1" customFormat="1" ht="120" customHeight="1" x14ac:dyDescent="0.2">
      <c r="A247" s="385"/>
      <c r="B247" s="380"/>
      <c r="C247" s="106" t="s">
        <v>179</v>
      </c>
      <c r="D247" s="17"/>
      <c r="E247" s="705"/>
      <c r="F247" s="705"/>
      <c r="G247" s="705"/>
      <c r="H247" s="705"/>
      <c r="I247" s="705"/>
      <c r="J247" s="700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248" spans="1:11" s="1" customFormat="1" ht="7.5" customHeight="1" x14ac:dyDescent="0.2">
      <c r="A248" s="385"/>
      <c r="B248" s="380"/>
      <c r="C248" s="145"/>
      <c r="D248" s="17"/>
      <c r="E248" s="705"/>
      <c r="F248" s="705"/>
      <c r="G248" s="705"/>
      <c r="H248" s="705"/>
      <c r="I248" s="705"/>
      <c r="J248" s="663"/>
    </row>
    <row r="249" spans="1:11" s="1" customFormat="1" ht="120" customHeight="1" x14ac:dyDescent="0.2">
      <c r="A249" s="385"/>
      <c r="B249" s="380"/>
      <c r="C249" s="106" t="s">
        <v>180</v>
      </c>
      <c r="D249" s="17"/>
      <c r="E249" s="706"/>
      <c r="F249" s="706"/>
      <c r="G249" s="706"/>
      <c r="H249" s="706"/>
      <c r="I249" s="706"/>
      <c r="J249" s="663"/>
    </row>
    <row r="250" spans="1:11" s="1" customFormat="1" ht="159.94999999999999" customHeight="1" x14ac:dyDescent="0.2">
      <c r="A250" s="385"/>
      <c r="B250" s="382"/>
      <c r="C250" s="637"/>
      <c r="D250" s="637"/>
      <c r="E250" s="637"/>
      <c r="F250" s="637"/>
      <c r="G250" s="637"/>
      <c r="H250" s="637"/>
      <c r="I250" s="709"/>
      <c r="J250" s="665"/>
    </row>
    <row r="251" spans="1:11" s="1" customFormat="1" ht="7.5" customHeight="1" x14ac:dyDescent="0.2">
      <c r="A251" s="385"/>
      <c r="B251" s="380"/>
      <c r="C251" s="145"/>
      <c r="D251" s="17"/>
      <c r="E251" s="83"/>
      <c r="F251" s="83"/>
      <c r="G251" s="369"/>
      <c r="H251" s="83"/>
      <c r="I251" s="83"/>
      <c r="J251" s="20"/>
    </row>
    <row r="252" spans="1:11" s="1" customFormat="1" ht="24.95" customHeight="1" x14ac:dyDescent="0.2">
      <c r="A252" s="385"/>
      <c r="B252" s="380"/>
      <c r="C252" s="648" t="s">
        <v>291</v>
      </c>
      <c r="D252" s="648"/>
      <c r="E252" s="648"/>
      <c r="F252" s="648"/>
      <c r="G252" s="648"/>
      <c r="H252" s="648"/>
      <c r="I252" s="648"/>
      <c r="J252" s="648"/>
    </row>
    <row r="253" spans="1:11" s="1" customFormat="1" ht="8.25" customHeight="1" x14ac:dyDescent="0.2">
      <c r="A253" s="385"/>
      <c r="B253" s="380"/>
      <c r="C253" s="699"/>
      <c r="D253" s="699"/>
      <c r="E253" s="699"/>
      <c r="F253" s="699"/>
      <c r="G253" s="699"/>
      <c r="H253" s="699"/>
      <c r="I253" s="699"/>
      <c r="J253" s="699"/>
    </row>
    <row r="254" spans="1:11" s="1" customFormat="1" ht="24.95" customHeight="1" x14ac:dyDescent="0.2">
      <c r="A254" s="385"/>
      <c r="B254" s="380"/>
      <c r="C254" s="361" t="str">
        <f>C3</f>
        <v>Parâmetros</v>
      </c>
      <c r="D254" s="455"/>
      <c r="E254" s="689" t="str">
        <f>E3</f>
        <v>Dados dos parâmetros</v>
      </c>
      <c r="F254" s="689"/>
      <c r="G254" s="689"/>
      <c r="H254" s="689"/>
      <c r="I254" s="689"/>
      <c r="J254" s="479" t="str">
        <f>J3</f>
        <v>Análise do Indicador</v>
      </c>
    </row>
    <row r="255" spans="1:11" s="1" customFormat="1" ht="7.5" customHeight="1" x14ac:dyDescent="0.2">
      <c r="A255" s="385"/>
      <c r="B255" s="380"/>
      <c r="C255" s="87"/>
      <c r="D255" s="72"/>
      <c r="E255" s="72"/>
      <c r="F255" s="72"/>
      <c r="G255" s="72"/>
      <c r="H255" s="72"/>
      <c r="I255" s="72"/>
      <c r="J255" s="476"/>
    </row>
    <row r="256" spans="1:11" ht="120" customHeight="1" x14ac:dyDescent="0.2">
      <c r="A256" s="378"/>
      <c r="B256" s="396"/>
      <c r="C256" s="109" t="s">
        <v>174</v>
      </c>
      <c r="D256" s="41"/>
      <c r="E256" s="676"/>
      <c r="F256" s="677"/>
      <c r="G256" s="677"/>
      <c r="H256" s="677"/>
      <c r="I256" s="707"/>
      <c r="J256" s="702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257" spans="1:11" s="1" customFormat="1" ht="7.5" customHeight="1" x14ac:dyDescent="0.2">
      <c r="A257" s="385"/>
      <c r="B257" s="397"/>
      <c r="C257" s="122"/>
      <c r="D257" s="65"/>
      <c r="E257" s="708"/>
      <c r="F257" s="645"/>
      <c r="G257" s="645"/>
      <c r="H257" s="645"/>
      <c r="I257" s="690"/>
      <c r="J257" s="703"/>
    </row>
    <row r="258" spans="1:11" ht="120" customHeight="1" x14ac:dyDescent="0.2">
      <c r="A258" s="378"/>
      <c r="B258" s="397"/>
      <c r="C258" s="109" t="s">
        <v>175</v>
      </c>
      <c r="D258" s="41"/>
      <c r="E258" s="708"/>
      <c r="F258" s="645"/>
      <c r="G258" s="645"/>
      <c r="H258" s="645"/>
      <c r="I258" s="690"/>
      <c r="J258" s="703"/>
    </row>
    <row r="259" spans="1:11" ht="7.5" customHeight="1" x14ac:dyDescent="0.2">
      <c r="A259" s="378"/>
      <c r="B259" s="397"/>
      <c r="C259" s="147"/>
      <c r="D259" s="68"/>
      <c r="E259" s="131"/>
      <c r="F259" s="20"/>
      <c r="G259" s="20"/>
      <c r="H259" s="20"/>
      <c r="I259" s="132"/>
      <c r="J259" s="703"/>
    </row>
    <row r="260" spans="1:11" ht="159.94999999999999" customHeight="1" x14ac:dyDescent="0.2">
      <c r="A260" s="385"/>
      <c r="B260" s="397"/>
      <c r="C260" s="109" t="s">
        <v>221</v>
      </c>
      <c r="D260" s="40"/>
      <c r="E260" s="708"/>
      <c r="F260" s="645"/>
      <c r="G260" s="645"/>
      <c r="H260" s="645"/>
      <c r="I260" s="690"/>
      <c r="J260" s="703"/>
    </row>
    <row r="261" spans="1:11" s="1" customFormat="1" ht="7.5" customHeight="1" x14ac:dyDescent="0.2">
      <c r="A261" s="385"/>
      <c r="B261" s="397"/>
      <c r="C261" s="145"/>
      <c r="D261" s="68"/>
      <c r="E261" s="131"/>
      <c r="F261" s="20"/>
      <c r="G261" s="20"/>
      <c r="H261" s="20"/>
      <c r="I261" s="132"/>
      <c r="J261" s="703"/>
    </row>
    <row r="262" spans="1:11" ht="240" customHeight="1" x14ac:dyDescent="0.2">
      <c r="A262" s="6"/>
      <c r="B262" s="354"/>
      <c r="C262" s="106" t="s">
        <v>176</v>
      </c>
      <c r="D262" s="41"/>
      <c r="E262" s="708"/>
      <c r="F262" s="645"/>
      <c r="G262" s="645"/>
      <c r="H262" s="645"/>
      <c r="I262" s="690"/>
      <c r="J262" s="704"/>
      <c r="K262" s="21"/>
    </row>
    <row r="263" spans="1:11" s="12" customFormat="1" ht="7.5" customHeight="1" x14ac:dyDescent="0.2">
      <c r="A263" s="134"/>
      <c r="B263" s="382"/>
      <c r="C263" s="491"/>
      <c r="D263" s="17"/>
      <c r="E263" s="20"/>
      <c r="F263" s="20"/>
      <c r="G263" s="20"/>
      <c r="H263" s="20"/>
      <c r="I263" s="20"/>
      <c r="J263" s="497"/>
      <c r="K263" s="10"/>
    </row>
    <row r="264" spans="1:11" s="12" customFormat="1" ht="24.95" customHeight="1" x14ac:dyDescent="0.2">
      <c r="A264" s="134"/>
      <c r="B264" s="382"/>
      <c r="C264" s="648" t="s">
        <v>63</v>
      </c>
      <c r="D264" s="648"/>
      <c r="E264" s="648"/>
      <c r="F264" s="648"/>
      <c r="G264" s="648"/>
      <c r="H264" s="648"/>
      <c r="I264" s="648"/>
      <c r="J264" s="648"/>
      <c r="K264" s="10"/>
    </row>
    <row r="265" spans="1:11" s="12" customFormat="1" ht="7.5" customHeight="1" x14ac:dyDescent="0.2">
      <c r="A265" s="134"/>
      <c r="B265" s="382"/>
      <c r="C265" s="491"/>
      <c r="D265" s="17"/>
      <c r="E265" s="20"/>
      <c r="F265" s="20"/>
      <c r="G265" s="20"/>
      <c r="H265" s="20"/>
      <c r="I265" s="20"/>
      <c r="J265" s="497"/>
      <c r="K265" s="10"/>
    </row>
    <row r="266" spans="1:11" s="12" customFormat="1" ht="24.95" customHeight="1" x14ac:dyDescent="0.2">
      <c r="A266" s="134"/>
      <c r="B266" s="382"/>
      <c r="C266" s="505" t="str">
        <f>C3</f>
        <v>Parâmetros</v>
      </c>
      <c r="D266" s="455"/>
      <c r="E266" s="701" t="str">
        <f>E3</f>
        <v>Dados dos parâmetros</v>
      </c>
      <c r="F266" s="701"/>
      <c r="G266" s="701"/>
      <c r="H266" s="701"/>
      <c r="I266" s="701"/>
      <c r="J266" s="479" t="str">
        <f>J3</f>
        <v>Análise do Indicador</v>
      </c>
      <c r="K266" s="10"/>
    </row>
    <row r="267" spans="1:11" ht="7.5" customHeight="1" x14ac:dyDescent="0.2">
      <c r="A267" s="6"/>
      <c r="B267" s="380"/>
      <c r="C267" s="123"/>
      <c r="D267" s="25"/>
      <c r="E267" s="71"/>
      <c r="F267" s="63"/>
      <c r="G267" s="63"/>
      <c r="H267" s="63"/>
      <c r="I267" s="133"/>
      <c r="J267" s="477"/>
    </row>
    <row r="268" spans="1:11" ht="159.94999999999999" customHeight="1" x14ac:dyDescent="0.2">
      <c r="A268" s="6"/>
      <c r="B268" s="380"/>
      <c r="C268" s="109" t="s">
        <v>230</v>
      </c>
      <c r="D268" s="41"/>
      <c r="E268" s="697" t="str">
        <f>'Base de Cálculo'!C741</f>
        <v>34 UCs</v>
      </c>
      <c r="F268" s="698"/>
      <c r="G268" s="698"/>
      <c r="H268" s="698"/>
      <c r="I268" s="698"/>
      <c r="J268" s="638" t="str">
        <f>J5</f>
        <v xml:space="preserve">• Tendência de evolução: avaliação da tendência de evolução do indicador, considerando os seguintes aspectos: (1) a evolução dos valores dos parâmetros na série histórica do RS; (2) destaques regionais e oscilações significativas dos parâmetros para municípios, sub-bacias ou outro recorte territorial de interesse na UGRHI; (3) eventuais inferências quanto aos fatores que condicionam a evolução do indicador, destacando as consequências esperadas caso se mantenha esta tendência de evolução;
• Áreas críticas e/ou Temas críticos para a gestão dos recursos hídricos : indicação das áreas onde o indicador mostra-se crítico (por exemplo: bacias, sub-bacias, trechos de corpos d'água, municípios) e que apresentam problemas em relação a Temas críticos para gestão (por exemplo: a demanda, a disponibilidade e/ou a qualidade das águas). São áreas que devem ser priorizadas quando do estabelecimento das Metas e Ações do Plano de Bacia Hidrográfica;
• Dados complementares: apresentação, a critério do CBH, de dados complementares para o indicador, visando agregar informações para melhor caracterização da situação dos recursos hídricos da bacia. </v>
      </c>
    </row>
    <row r="269" spans="1:11" ht="243.75" customHeight="1" x14ac:dyDescent="0.2">
      <c r="A269" s="135"/>
      <c r="B269" s="136"/>
      <c r="C269" s="710"/>
      <c r="D269" s="710"/>
      <c r="E269" s="710"/>
      <c r="F269" s="710"/>
      <c r="G269" s="710"/>
      <c r="H269" s="710"/>
      <c r="I269" s="711"/>
      <c r="J269" s="639"/>
    </row>
    <row r="270" spans="1:11" ht="7.5" customHeight="1" x14ac:dyDescent="0.2">
      <c r="A270" s="11"/>
      <c r="B270" s="383"/>
      <c r="C270" s="751"/>
      <c r="D270" s="751"/>
      <c r="E270" s="751"/>
      <c r="F270" s="751"/>
      <c r="G270" s="751"/>
      <c r="H270" s="751"/>
      <c r="I270" s="751"/>
      <c r="J270" s="751"/>
    </row>
    <row r="271" spans="1:11" s="21" customFormat="1" ht="12.75" customHeight="1" x14ac:dyDescent="0.2">
      <c r="A271" s="11"/>
      <c r="B271" s="383"/>
      <c r="C271" s="650"/>
      <c r="D271" s="650"/>
      <c r="E271" s="650"/>
      <c r="F271" s="650"/>
      <c r="G271" s="650"/>
      <c r="H271" s="650"/>
      <c r="I271" s="650"/>
      <c r="J271" s="650"/>
    </row>
    <row r="272" spans="1:11" s="21" customFormat="1" ht="12.75" customHeight="1" x14ac:dyDescent="0.2">
      <c r="A272" s="11"/>
      <c r="B272" s="383"/>
      <c r="C272" s="515"/>
      <c r="D272" s="383"/>
      <c r="E272" s="383"/>
      <c r="F272" s="383"/>
      <c r="G272" s="383"/>
      <c r="H272" s="383"/>
      <c r="I272" s="383"/>
      <c r="J272" s="141"/>
    </row>
    <row r="273" spans="1:10" ht="12.75" customHeight="1" x14ac:dyDescent="0.2">
      <c r="A273" s="11"/>
      <c r="B273" s="383"/>
      <c r="C273" s="145"/>
      <c r="D273" s="383"/>
      <c r="E273" s="5"/>
      <c r="F273" s="5"/>
      <c r="G273" s="373"/>
      <c r="H273" s="5"/>
      <c r="I273" s="5"/>
      <c r="J273" s="141"/>
    </row>
    <row r="274" spans="1:10" ht="12.75" customHeight="1" x14ac:dyDescent="0.2">
      <c r="A274" s="11"/>
      <c r="B274" s="383"/>
      <c r="C274" s="145"/>
      <c r="D274" s="383"/>
      <c r="E274" s="5"/>
      <c r="F274" s="5"/>
      <c r="G274" s="373"/>
      <c r="H274" s="5"/>
      <c r="I274" s="5"/>
      <c r="J274" s="141"/>
    </row>
    <row r="275" spans="1:10" ht="12.75" customHeight="1" x14ac:dyDescent="0.2">
      <c r="A275" s="11"/>
      <c r="B275" s="383"/>
      <c r="C275" s="145"/>
      <c r="D275" s="383"/>
      <c r="E275" s="5"/>
      <c r="F275" s="5"/>
      <c r="G275" s="373"/>
      <c r="H275" s="5"/>
      <c r="I275" s="5"/>
      <c r="J275" s="141"/>
    </row>
    <row r="276" spans="1:10" ht="12.75" customHeight="1" x14ac:dyDescent="0.2">
      <c r="A276" s="11"/>
      <c r="B276" s="383"/>
      <c r="C276" s="145"/>
      <c r="D276" s="383"/>
      <c r="E276" s="5"/>
      <c r="F276" s="5"/>
      <c r="G276" s="373"/>
      <c r="H276" s="5"/>
      <c r="I276" s="5"/>
      <c r="J276" s="141"/>
    </row>
    <row r="277" spans="1:10" ht="12.75" customHeight="1" x14ac:dyDescent="0.2">
      <c r="A277" s="11"/>
      <c r="B277" s="383"/>
      <c r="C277" s="145"/>
      <c r="D277" s="383"/>
      <c r="E277" s="5"/>
      <c r="F277" s="5"/>
      <c r="G277" s="373"/>
      <c r="H277" s="5"/>
      <c r="I277" s="5"/>
      <c r="J277" s="141"/>
    </row>
    <row r="278" spans="1:10" ht="12.75" customHeight="1" x14ac:dyDescent="0.2">
      <c r="A278" s="11"/>
      <c r="B278" s="383"/>
      <c r="C278" s="145"/>
      <c r="D278" s="383"/>
      <c r="E278" s="5"/>
      <c r="F278" s="5"/>
      <c r="G278" s="373"/>
      <c r="H278" s="5"/>
      <c r="I278" s="5"/>
      <c r="J278" s="141"/>
    </row>
    <row r="279" spans="1:10" ht="12.75" customHeight="1" x14ac:dyDescent="0.2">
      <c r="A279" s="11"/>
      <c r="B279" s="383"/>
      <c r="C279" s="145"/>
      <c r="D279" s="383"/>
      <c r="E279" s="5"/>
      <c r="F279" s="5"/>
      <c r="G279" s="373"/>
      <c r="H279" s="5"/>
      <c r="I279" s="5"/>
      <c r="J279" s="141"/>
    </row>
    <row r="280" spans="1:10" ht="12.75" customHeight="1" x14ac:dyDescent="0.2">
      <c r="A280" s="11"/>
      <c r="B280" s="383"/>
      <c r="C280" s="145"/>
      <c r="D280" s="383"/>
      <c r="E280" s="5"/>
      <c r="F280" s="5"/>
      <c r="G280" s="373"/>
      <c r="H280" s="5"/>
      <c r="I280" s="5"/>
      <c r="J280" s="141"/>
    </row>
    <row r="281" spans="1:10" ht="12.75" customHeight="1" x14ac:dyDescent="0.2">
      <c r="A281" s="11"/>
      <c r="B281" s="383"/>
      <c r="C281" s="145"/>
      <c r="D281" s="383"/>
      <c r="E281" s="5"/>
      <c r="F281" s="5"/>
      <c r="G281" s="373"/>
      <c r="H281" s="5"/>
      <c r="I281" s="5"/>
      <c r="J281" s="141"/>
    </row>
    <row r="282" spans="1:10" ht="12.75" customHeight="1" x14ac:dyDescent="0.2">
      <c r="A282" s="11"/>
      <c r="B282" s="383"/>
      <c r="C282" s="145"/>
      <c r="D282" s="383"/>
      <c r="E282" s="5"/>
      <c r="F282" s="5"/>
      <c r="G282" s="373"/>
      <c r="H282" s="5"/>
      <c r="I282" s="5"/>
      <c r="J282" s="141"/>
    </row>
    <row r="283" spans="1:10" ht="12.75" customHeight="1" x14ac:dyDescent="0.2">
      <c r="A283" s="11"/>
      <c r="B283" s="383"/>
      <c r="C283" s="145"/>
      <c r="D283" s="383"/>
      <c r="E283" s="5"/>
      <c r="F283" s="5"/>
      <c r="G283" s="373"/>
      <c r="H283" s="5"/>
      <c r="I283" s="5"/>
      <c r="J283" s="141"/>
    </row>
    <row r="284" spans="1:10" ht="12.75" customHeight="1" x14ac:dyDescent="0.2">
      <c r="A284" s="11"/>
      <c r="B284" s="383"/>
      <c r="C284" s="145"/>
      <c r="D284" s="383"/>
      <c r="E284" s="5"/>
      <c r="F284" s="5"/>
      <c r="G284" s="373"/>
      <c r="H284" s="5"/>
      <c r="I284" s="5"/>
      <c r="J284" s="141"/>
    </row>
    <row r="285" spans="1:10" ht="12.75" customHeight="1" x14ac:dyDescent="0.2">
      <c r="A285" s="11"/>
      <c r="B285" s="383"/>
      <c r="C285" s="145"/>
      <c r="D285" s="383"/>
      <c r="E285" s="5"/>
      <c r="F285" s="5"/>
      <c r="G285" s="373"/>
      <c r="H285" s="5"/>
      <c r="I285" s="5"/>
      <c r="J285" s="141"/>
    </row>
    <row r="286" spans="1:10" ht="12.75" customHeight="1" x14ac:dyDescent="0.2">
      <c r="A286" s="11"/>
      <c r="B286" s="383"/>
      <c r="C286" s="145"/>
      <c r="D286" s="383"/>
      <c r="E286" s="5"/>
      <c r="F286" s="5"/>
      <c r="G286" s="373"/>
      <c r="H286" s="5"/>
      <c r="I286" s="5"/>
      <c r="J286" s="141"/>
    </row>
    <row r="287" spans="1:10" ht="12.75" customHeight="1" x14ac:dyDescent="0.2">
      <c r="A287" s="11"/>
      <c r="B287" s="383"/>
      <c r="C287" s="145"/>
      <c r="D287" s="383"/>
      <c r="E287" s="5"/>
      <c r="F287" s="5"/>
      <c r="G287" s="373"/>
      <c r="H287" s="5"/>
      <c r="I287" s="5"/>
      <c r="J287" s="141"/>
    </row>
    <row r="288" spans="1:10" ht="12.75" customHeight="1" x14ac:dyDescent="0.2">
      <c r="A288" s="11"/>
      <c r="B288" s="383"/>
      <c r="C288" s="145"/>
      <c r="D288" s="383"/>
      <c r="E288" s="5"/>
      <c r="F288" s="5"/>
      <c r="G288" s="373"/>
      <c r="H288" s="5"/>
      <c r="I288" s="5"/>
      <c r="J288" s="141"/>
    </row>
    <row r="289" spans="1:10" ht="12.75" customHeight="1" x14ac:dyDescent="0.2">
      <c r="A289" s="11"/>
      <c r="B289" s="383"/>
      <c r="C289" s="145"/>
      <c r="D289" s="383"/>
      <c r="E289" s="5"/>
      <c r="F289" s="5"/>
      <c r="G289" s="373"/>
      <c r="H289" s="5"/>
      <c r="I289" s="5"/>
      <c r="J289" s="141"/>
    </row>
    <row r="290" spans="1:10" ht="12.75" customHeight="1" x14ac:dyDescent="0.2">
      <c r="A290" s="11"/>
      <c r="B290" s="383"/>
      <c r="C290" s="145"/>
      <c r="D290" s="383"/>
      <c r="E290" s="5"/>
      <c r="F290" s="5"/>
      <c r="G290" s="373"/>
      <c r="H290" s="5"/>
      <c r="I290" s="5"/>
      <c r="J290" s="141"/>
    </row>
    <row r="291" spans="1:10" ht="12.75" customHeight="1" x14ac:dyDescent="0.2">
      <c r="A291" s="11"/>
      <c r="B291" s="383"/>
      <c r="C291" s="145"/>
      <c r="D291" s="383"/>
      <c r="E291" s="5"/>
      <c r="F291" s="5"/>
      <c r="G291" s="373"/>
      <c r="H291" s="5"/>
      <c r="I291" s="5"/>
      <c r="J291" s="141"/>
    </row>
    <row r="292" spans="1:10" ht="12.75" customHeight="1" x14ac:dyDescent="0.2">
      <c r="A292" s="11"/>
      <c r="B292" s="383"/>
      <c r="C292" s="145"/>
      <c r="D292" s="383"/>
      <c r="E292" s="5"/>
      <c r="F292" s="5"/>
      <c r="G292" s="373"/>
      <c r="H292" s="5"/>
      <c r="I292" s="5"/>
      <c r="J292" s="141"/>
    </row>
    <row r="293" spans="1:10" ht="12.75" customHeight="1" x14ac:dyDescent="0.2">
      <c r="A293" s="11"/>
      <c r="B293" s="383"/>
      <c r="C293" s="145"/>
      <c r="D293" s="383"/>
      <c r="E293" s="5"/>
      <c r="F293" s="5"/>
      <c r="G293" s="373"/>
      <c r="H293" s="5"/>
      <c r="I293" s="5"/>
      <c r="J293" s="141"/>
    </row>
    <row r="294" spans="1:10" ht="12.75" customHeight="1" x14ac:dyDescent="0.2">
      <c r="A294" s="11"/>
      <c r="B294" s="383"/>
      <c r="C294" s="145"/>
      <c r="D294" s="383"/>
      <c r="E294" s="5"/>
      <c r="F294" s="5"/>
      <c r="G294" s="373"/>
      <c r="H294" s="5"/>
      <c r="I294" s="5"/>
      <c r="J294" s="141"/>
    </row>
    <row r="295" spans="1:10" ht="12.75" customHeight="1" x14ac:dyDescent="0.2">
      <c r="A295" s="11"/>
      <c r="B295" s="383"/>
      <c r="C295" s="145"/>
      <c r="D295" s="383"/>
      <c r="E295" s="5"/>
      <c r="F295" s="5"/>
      <c r="G295" s="373"/>
      <c r="H295" s="5"/>
      <c r="I295" s="5"/>
      <c r="J295" s="141"/>
    </row>
    <row r="296" spans="1:10" ht="12.75" customHeight="1" x14ac:dyDescent="0.2">
      <c r="A296" s="11"/>
      <c r="B296" s="383"/>
      <c r="C296" s="145"/>
      <c r="D296" s="383"/>
      <c r="E296" s="5"/>
      <c r="F296" s="5"/>
      <c r="G296" s="373"/>
      <c r="H296" s="5"/>
      <c r="I296" s="5"/>
      <c r="J296" s="141"/>
    </row>
    <row r="297" spans="1:10" ht="12.75" customHeight="1" x14ac:dyDescent="0.2">
      <c r="A297" s="11"/>
      <c r="B297" s="383"/>
      <c r="C297" s="145"/>
      <c r="D297" s="383"/>
      <c r="E297" s="5"/>
      <c r="F297" s="5"/>
      <c r="G297" s="373"/>
      <c r="H297" s="5"/>
      <c r="I297" s="5"/>
      <c r="J297" s="141"/>
    </row>
    <row r="298" spans="1:10" ht="12.75" customHeight="1" x14ac:dyDescent="0.2">
      <c r="A298" s="11"/>
      <c r="B298" s="383"/>
      <c r="C298" s="145"/>
      <c r="D298" s="383"/>
      <c r="E298" s="5"/>
      <c r="F298" s="5"/>
      <c r="G298" s="373"/>
      <c r="H298" s="5"/>
      <c r="I298" s="5"/>
      <c r="J298" s="141"/>
    </row>
    <row r="299" spans="1:10" ht="12.75" customHeight="1" x14ac:dyDescent="0.2">
      <c r="A299" s="11"/>
      <c r="B299" s="383"/>
      <c r="C299" s="145"/>
      <c r="D299" s="383"/>
      <c r="E299" s="5"/>
      <c r="F299" s="5"/>
      <c r="G299" s="373"/>
      <c r="H299" s="5"/>
      <c r="I299" s="5"/>
      <c r="J299" s="141"/>
    </row>
    <row r="300" spans="1:10" ht="12.75" customHeight="1" x14ac:dyDescent="0.2">
      <c r="A300" s="11"/>
      <c r="B300" s="383"/>
      <c r="C300" s="145"/>
      <c r="D300" s="383"/>
      <c r="E300" s="5"/>
      <c r="F300" s="5"/>
      <c r="G300" s="373"/>
      <c r="H300" s="5"/>
      <c r="I300" s="5"/>
      <c r="J300" s="141"/>
    </row>
    <row r="301" spans="1:10" ht="12.75" customHeight="1" x14ac:dyDescent="0.2">
      <c r="A301" s="11"/>
      <c r="B301" s="383"/>
      <c r="C301" s="145"/>
      <c r="D301" s="383"/>
      <c r="E301" s="5"/>
      <c r="F301" s="5"/>
      <c r="G301" s="373"/>
      <c r="H301" s="5"/>
      <c r="I301" s="5"/>
      <c r="J301" s="141"/>
    </row>
    <row r="302" spans="1:10" ht="12.75" customHeight="1" x14ac:dyDescent="0.2">
      <c r="A302" s="11"/>
      <c r="B302" s="383"/>
      <c r="C302" s="145"/>
      <c r="D302" s="383"/>
      <c r="E302" s="5"/>
      <c r="F302" s="5"/>
      <c r="G302" s="373"/>
      <c r="H302" s="5"/>
      <c r="I302" s="5"/>
      <c r="J302" s="141"/>
    </row>
    <row r="303" spans="1:10" ht="12.75" customHeight="1" x14ac:dyDescent="0.2">
      <c r="A303" s="11"/>
      <c r="B303" s="383"/>
      <c r="C303" s="145"/>
      <c r="D303" s="383"/>
      <c r="E303" s="5"/>
      <c r="F303" s="5"/>
      <c r="G303" s="373"/>
      <c r="H303" s="5"/>
      <c r="I303" s="5"/>
      <c r="J303" s="141"/>
    </row>
    <row r="304" spans="1:10" ht="12.75" customHeight="1" x14ac:dyDescent="0.2">
      <c r="A304" s="11"/>
      <c r="B304" s="383"/>
      <c r="C304" s="145"/>
      <c r="D304" s="383"/>
      <c r="E304" s="5"/>
      <c r="F304" s="5"/>
      <c r="G304" s="373"/>
      <c r="H304" s="5"/>
      <c r="I304" s="5"/>
      <c r="J304" s="141"/>
    </row>
    <row r="305" spans="1:10" ht="12.75" customHeight="1" x14ac:dyDescent="0.2">
      <c r="A305" s="11"/>
      <c r="B305" s="383"/>
      <c r="C305" s="145"/>
      <c r="D305" s="383"/>
      <c r="E305" s="5"/>
      <c r="F305" s="5"/>
      <c r="G305" s="373"/>
      <c r="H305" s="5"/>
      <c r="I305" s="5"/>
      <c r="J305" s="141"/>
    </row>
    <row r="306" spans="1:10" ht="12.75" customHeight="1" x14ac:dyDescent="0.2">
      <c r="A306" s="11"/>
      <c r="B306" s="383"/>
      <c r="C306" s="145"/>
      <c r="D306" s="383"/>
      <c r="E306" s="5"/>
      <c r="F306" s="5"/>
      <c r="G306" s="373"/>
      <c r="H306" s="5"/>
      <c r="I306" s="5"/>
      <c r="J306" s="141"/>
    </row>
    <row r="307" spans="1:10" ht="12.75" customHeight="1" x14ac:dyDescent="0.2">
      <c r="A307" s="11"/>
      <c r="B307" s="383"/>
      <c r="C307" s="145"/>
      <c r="D307" s="383"/>
      <c r="E307" s="5"/>
      <c r="F307" s="5"/>
      <c r="G307" s="373"/>
      <c r="H307" s="5"/>
      <c r="I307" s="5"/>
      <c r="J307" s="141"/>
    </row>
    <row r="308" spans="1:10" ht="12.75" customHeight="1" x14ac:dyDescent="0.2">
      <c r="A308" s="11"/>
      <c r="B308" s="383"/>
      <c r="C308" s="145"/>
      <c r="D308" s="383"/>
      <c r="E308" s="5"/>
      <c r="F308" s="5"/>
      <c r="G308" s="373"/>
      <c r="H308" s="5"/>
      <c r="I308" s="5"/>
      <c r="J308" s="141"/>
    </row>
    <row r="309" spans="1:10" ht="12.75" customHeight="1" x14ac:dyDescent="0.2">
      <c r="A309" s="11"/>
      <c r="B309" s="383"/>
      <c r="C309" s="145"/>
      <c r="D309" s="383"/>
      <c r="E309" s="5"/>
      <c r="F309" s="5"/>
      <c r="G309" s="373"/>
      <c r="H309" s="5"/>
      <c r="I309" s="5"/>
      <c r="J309" s="141"/>
    </row>
    <row r="310" spans="1:10" ht="12.75" customHeight="1" x14ac:dyDescent="0.2">
      <c r="A310" s="11"/>
      <c r="B310" s="383"/>
      <c r="C310" s="145"/>
      <c r="D310" s="383"/>
      <c r="E310" s="5"/>
      <c r="F310" s="5"/>
      <c r="G310" s="373"/>
      <c r="H310" s="5"/>
      <c r="I310" s="5"/>
      <c r="J310" s="141"/>
    </row>
    <row r="311" spans="1:10" ht="12.75" customHeight="1" x14ac:dyDescent="0.2">
      <c r="A311" s="11"/>
      <c r="B311" s="383"/>
      <c r="C311" s="145"/>
      <c r="D311" s="383"/>
      <c r="E311" s="5"/>
      <c r="F311" s="5"/>
      <c r="G311" s="373"/>
      <c r="H311" s="5"/>
      <c r="I311" s="5"/>
      <c r="J311" s="141"/>
    </row>
    <row r="312" spans="1:10" ht="12.75" customHeight="1" x14ac:dyDescent="0.2">
      <c r="A312" s="11"/>
      <c r="B312" s="11"/>
      <c r="C312" s="127"/>
      <c r="D312" s="11"/>
      <c r="E312" s="11"/>
      <c r="F312" s="11"/>
      <c r="G312" s="11"/>
      <c r="H312" s="11"/>
      <c r="I312" s="11"/>
      <c r="J312" s="141"/>
    </row>
    <row r="313" spans="1:10" ht="12.75" customHeight="1" x14ac:dyDescent="0.2">
      <c r="A313" s="11"/>
      <c r="B313" s="11"/>
      <c r="C313" s="127"/>
      <c r="D313" s="11"/>
      <c r="E313" s="11"/>
      <c r="F313" s="11"/>
      <c r="G313" s="11"/>
      <c r="H313" s="11"/>
      <c r="I313" s="11"/>
      <c r="J313" s="141"/>
    </row>
    <row r="314" spans="1:10" ht="12.75" customHeight="1" x14ac:dyDescent="0.2">
      <c r="A314" s="11"/>
      <c r="B314" s="11"/>
      <c r="C314" s="127"/>
      <c r="D314" s="11"/>
      <c r="E314" s="11"/>
      <c r="F314" s="11"/>
      <c r="G314" s="11"/>
      <c r="H314" s="11"/>
      <c r="I314" s="11"/>
      <c r="J314" s="141"/>
    </row>
    <row r="315" spans="1:10" ht="12.75" customHeight="1" x14ac:dyDescent="0.2">
      <c r="A315" s="11"/>
      <c r="B315" s="11"/>
      <c r="C315" s="127"/>
      <c r="D315" s="11"/>
      <c r="E315" s="11"/>
      <c r="F315" s="11"/>
      <c r="G315" s="11"/>
      <c r="H315" s="11"/>
      <c r="I315" s="11"/>
      <c r="J315" s="141"/>
    </row>
    <row r="316" spans="1:10" ht="12.75" customHeight="1" x14ac:dyDescent="0.2">
      <c r="A316" s="11"/>
      <c r="B316" s="11"/>
      <c r="C316" s="127"/>
      <c r="D316" s="11"/>
      <c r="E316" s="11"/>
      <c r="F316" s="11"/>
      <c r="G316" s="11"/>
      <c r="H316" s="11"/>
      <c r="I316" s="11"/>
      <c r="J316" s="141"/>
    </row>
    <row r="317" spans="1:10" ht="12.75" customHeight="1" x14ac:dyDescent="0.2">
      <c r="A317" s="11"/>
      <c r="B317" s="11"/>
      <c r="C317" s="127"/>
      <c r="D317" s="11"/>
      <c r="E317" s="11"/>
      <c r="F317" s="11"/>
      <c r="G317" s="11"/>
      <c r="H317" s="11"/>
      <c r="I317" s="11"/>
      <c r="J317" s="141"/>
    </row>
    <row r="318" spans="1:10" ht="12.75" customHeight="1" x14ac:dyDescent="0.2">
      <c r="A318" s="11"/>
      <c r="B318" s="11"/>
      <c r="C318" s="127"/>
      <c r="D318" s="11"/>
      <c r="E318" s="11"/>
      <c r="F318" s="11"/>
      <c r="G318" s="11"/>
      <c r="H318" s="11"/>
      <c r="I318" s="11"/>
      <c r="J318" s="141"/>
    </row>
    <row r="319" spans="1:10" ht="12.75" customHeight="1" x14ac:dyDescent="0.2">
      <c r="A319" s="11"/>
      <c r="B319" s="11"/>
      <c r="C319" s="127"/>
      <c r="D319" s="11"/>
      <c r="E319" s="11"/>
      <c r="F319" s="11"/>
      <c r="G319" s="11"/>
      <c r="H319" s="11"/>
      <c r="I319" s="11"/>
      <c r="J319" s="141"/>
    </row>
    <row r="320" spans="1:10" ht="12.75" customHeight="1" x14ac:dyDescent="0.2">
      <c r="A320" s="11"/>
      <c r="B320" s="11"/>
      <c r="C320" s="127"/>
      <c r="D320" s="11"/>
      <c r="E320" s="11"/>
      <c r="F320" s="11"/>
      <c r="G320" s="11"/>
      <c r="H320" s="11"/>
      <c r="I320" s="11"/>
      <c r="J320" s="141"/>
    </row>
    <row r="321" spans="1:10" ht="12.75" customHeight="1" x14ac:dyDescent="0.2">
      <c r="A321" s="11"/>
      <c r="B321" s="11"/>
      <c r="C321" s="127"/>
      <c r="D321" s="11"/>
      <c r="E321" s="11"/>
      <c r="F321" s="11"/>
      <c r="G321" s="11"/>
      <c r="H321" s="11"/>
      <c r="I321" s="11"/>
      <c r="J321" s="141"/>
    </row>
    <row r="322" spans="1:10" x14ac:dyDescent="0.2">
      <c r="A322" s="11"/>
      <c r="B322" s="11"/>
      <c r="C322" s="127"/>
      <c r="D322" s="11"/>
      <c r="E322" s="11"/>
      <c r="F322" s="11"/>
      <c r="G322" s="11"/>
      <c r="H322" s="11"/>
      <c r="I322" s="11"/>
      <c r="J322" s="141"/>
    </row>
    <row r="323" spans="1:10" x14ac:dyDescent="0.2">
      <c r="A323" s="11"/>
      <c r="B323" s="11"/>
      <c r="C323" s="127"/>
      <c r="D323" s="11"/>
      <c r="E323" s="11"/>
      <c r="F323" s="11"/>
      <c r="G323" s="11"/>
      <c r="H323" s="11"/>
      <c r="I323" s="11"/>
      <c r="J323" s="141"/>
    </row>
    <row r="324" spans="1:10" x14ac:dyDescent="0.2">
      <c r="A324" s="11"/>
      <c r="B324" s="11"/>
      <c r="C324" s="127"/>
      <c r="D324" s="11"/>
      <c r="E324" s="11"/>
      <c r="F324" s="11"/>
      <c r="G324" s="11"/>
      <c r="H324" s="11"/>
      <c r="I324" s="11"/>
      <c r="J324" s="141"/>
    </row>
    <row r="325" spans="1:10" x14ac:dyDescent="0.2">
      <c r="A325" s="11"/>
      <c r="B325" s="11"/>
      <c r="C325" s="127"/>
      <c r="D325" s="11"/>
      <c r="E325" s="11"/>
      <c r="F325" s="11"/>
      <c r="G325" s="11"/>
      <c r="H325" s="11"/>
      <c r="I325" s="11"/>
      <c r="J325" s="141"/>
    </row>
    <row r="326" spans="1:10" x14ac:dyDescent="0.2">
      <c r="A326" s="11"/>
      <c r="B326" s="11"/>
      <c r="C326" s="127"/>
      <c r="D326" s="11"/>
      <c r="E326" s="11"/>
      <c r="F326" s="11"/>
      <c r="G326" s="11"/>
      <c r="H326" s="11"/>
      <c r="I326" s="11"/>
      <c r="J326" s="141"/>
    </row>
    <row r="327" spans="1:10" x14ac:dyDescent="0.2">
      <c r="A327" s="11"/>
      <c r="B327" s="11"/>
      <c r="C327" s="127"/>
      <c r="D327" s="11"/>
      <c r="E327" s="11"/>
      <c r="F327" s="11"/>
      <c r="G327" s="11"/>
      <c r="H327" s="11"/>
      <c r="I327" s="11"/>
      <c r="J327" s="141"/>
    </row>
    <row r="328" spans="1:10" x14ac:dyDescent="0.2">
      <c r="A328" s="11"/>
      <c r="B328" s="11"/>
      <c r="C328" s="127"/>
      <c r="D328" s="11"/>
      <c r="E328" s="11"/>
      <c r="F328" s="11"/>
      <c r="G328" s="11"/>
      <c r="H328" s="11"/>
      <c r="I328" s="11"/>
      <c r="J328" s="141"/>
    </row>
    <row r="329" spans="1:10" x14ac:dyDescent="0.2">
      <c r="A329" s="11"/>
      <c r="B329" s="11"/>
      <c r="C329" s="127"/>
      <c r="D329" s="11"/>
      <c r="E329" s="11"/>
      <c r="F329" s="11"/>
      <c r="G329" s="11"/>
      <c r="H329" s="11"/>
      <c r="I329" s="11"/>
      <c r="J329" s="141"/>
    </row>
    <row r="330" spans="1:10" x14ac:dyDescent="0.2">
      <c r="A330" s="11"/>
      <c r="B330" s="11"/>
      <c r="C330" s="127"/>
      <c r="D330" s="11"/>
      <c r="E330" s="11"/>
      <c r="F330" s="11"/>
      <c r="G330" s="11"/>
      <c r="H330" s="11"/>
      <c r="I330" s="11"/>
      <c r="J330" s="141"/>
    </row>
    <row r="331" spans="1:10" x14ac:dyDescent="0.2">
      <c r="A331" s="11"/>
      <c r="B331" s="11"/>
      <c r="C331" s="127"/>
      <c r="D331" s="11"/>
      <c r="E331" s="11"/>
      <c r="F331" s="11"/>
      <c r="G331" s="11"/>
      <c r="H331" s="11"/>
      <c r="I331" s="11"/>
      <c r="J331" s="141"/>
    </row>
    <row r="332" spans="1:10" x14ac:dyDescent="0.2">
      <c r="A332" s="11"/>
      <c r="B332" s="11"/>
      <c r="C332" s="127"/>
      <c r="D332" s="11"/>
      <c r="E332" s="11"/>
      <c r="F332" s="11"/>
      <c r="G332" s="11"/>
      <c r="H332" s="11"/>
      <c r="I332" s="11"/>
      <c r="J332" s="141"/>
    </row>
    <row r="333" spans="1:10" x14ac:dyDescent="0.2">
      <c r="A333" s="11"/>
      <c r="B333" s="11"/>
      <c r="C333" s="127"/>
      <c r="D333" s="11"/>
      <c r="E333" s="11"/>
      <c r="F333" s="11"/>
      <c r="G333" s="11"/>
      <c r="H333" s="11"/>
      <c r="I333" s="11"/>
      <c r="J333" s="141"/>
    </row>
    <row r="334" spans="1:10" x14ac:dyDescent="0.2">
      <c r="A334" s="11"/>
      <c r="B334" s="11"/>
      <c r="C334" s="127"/>
      <c r="D334" s="11"/>
      <c r="E334" s="11"/>
      <c r="F334" s="11"/>
      <c r="G334" s="11"/>
      <c r="H334" s="11"/>
      <c r="I334" s="11"/>
      <c r="J334" s="141"/>
    </row>
    <row r="335" spans="1:10" x14ac:dyDescent="0.2">
      <c r="A335" s="11"/>
      <c r="B335" s="11"/>
      <c r="C335" s="127"/>
      <c r="D335" s="11"/>
      <c r="E335" s="11"/>
      <c r="F335" s="11"/>
      <c r="G335" s="11"/>
      <c r="H335" s="11"/>
      <c r="I335" s="11"/>
      <c r="J335" s="141"/>
    </row>
    <row r="336" spans="1:10" x14ac:dyDescent="0.2">
      <c r="A336" s="11"/>
      <c r="B336" s="11"/>
      <c r="C336" s="127"/>
      <c r="D336" s="11"/>
      <c r="E336" s="11"/>
      <c r="F336" s="11"/>
      <c r="G336" s="11"/>
      <c r="H336" s="11"/>
      <c r="I336" s="11"/>
      <c r="J336" s="141"/>
    </row>
    <row r="337" spans="1:10" x14ac:dyDescent="0.2">
      <c r="A337" s="11"/>
      <c r="B337" s="11"/>
      <c r="C337" s="127"/>
      <c r="D337" s="11"/>
      <c r="E337" s="11"/>
      <c r="F337" s="11"/>
      <c r="G337" s="11"/>
      <c r="H337" s="11"/>
      <c r="I337" s="11"/>
      <c r="J337" s="141"/>
    </row>
    <row r="338" spans="1:10" x14ac:dyDescent="0.2">
      <c r="A338" s="11"/>
      <c r="B338" s="11"/>
      <c r="C338" s="127"/>
      <c r="D338" s="11"/>
      <c r="E338" s="11"/>
      <c r="F338" s="11"/>
      <c r="G338" s="11"/>
      <c r="H338" s="11"/>
      <c r="I338" s="11"/>
      <c r="J338" s="141"/>
    </row>
    <row r="339" spans="1:10" x14ac:dyDescent="0.2">
      <c r="A339" s="11"/>
      <c r="B339" s="11"/>
      <c r="C339" s="127"/>
      <c r="D339" s="11"/>
      <c r="E339" s="11"/>
      <c r="F339" s="11"/>
      <c r="G339" s="11"/>
      <c r="H339" s="11"/>
      <c r="I339" s="11"/>
      <c r="J339" s="141"/>
    </row>
    <row r="340" spans="1:10" x14ac:dyDescent="0.2">
      <c r="A340" s="11"/>
      <c r="B340" s="11"/>
      <c r="C340" s="127"/>
      <c r="D340" s="11"/>
      <c r="E340" s="11"/>
      <c r="F340" s="11"/>
      <c r="G340" s="11"/>
      <c r="H340" s="11"/>
      <c r="I340" s="11"/>
      <c r="J340" s="141"/>
    </row>
    <row r="341" spans="1:10" ht="12.75" customHeight="1" x14ac:dyDescent="0.2">
      <c r="A341" s="11"/>
      <c r="B341" s="11"/>
      <c r="C341" s="127"/>
      <c r="D341" s="11"/>
      <c r="E341" s="11"/>
      <c r="F341" s="11"/>
      <c r="G341" s="11"/>
      <c r="H341" s="11"/>
      <c r="I341" s="11"/>
      <c r="J341" s="141"/>
    </row>
    <row r="342" spans="1:10" x14ac:dyDescent="0.2">
      <c r="A342" s="11"/>
      <c r="B342" s="11"/>
      <c r="C342" s="127"/>
      <c r="D342" s="11"/>
      <c r="E342" s="11"/>
      <c r="F342" s="11"/>
      <c r="G342" s="11"/>
      <c r="H342" s="11"/>
      <c r="I342" s="11"/>
      <c r="J342" s="141"/>
    </row>
    <row r="343" spans="1:10" x14ac:dyDescent="0.2">
      <c r="A343" s="11"/>
      <c r="B343" s="11"/>
      <c r="C343" s="127"/>
      <c r="D343" s="11"/>
      <c r="E343" s="11"/>
      <c r="F343" s="11"/>
      <c r="G343" s="11"/>
      <c r="H343" s="11"/>
      <c r="I343" s="11"/>
      <c r="J343" s="141"/>
    </row>
    <row r="344" spans="1:10" x14ac:dyDescent="0.2">
      <c r="J344" s="141"/>
    </row>
    <row r="345" spans="1:10" x14ac:dyDescent="0.2">
      <c r="J345" s="141"/>
    </row>
  </sheetData>
  <mergeCells count="220">
    <mergeCell ref="C159:J159"/>
    <mergeCell ref="C162:J162"/>
    <mergeCell ref="C161:J161"/>
    <mergeCell ref="B7:B9"/>
    <mergeCell ref="E75:I75"/>
    <mergeCell ref="D76:I76"/>
    <mergeCell ref="E81:I81"/>
    <mergeCell ref="C78:I78"/>
    <mergeCell ref="C71:J71"/>
    <mergeCell ref="E77:I77"/>
    <mergeCell ref="E41:I41"/>
    <mergeCell ref="C39:J39"/>
    <mergeCell ref="E19:I19"/>
    <mergeCell ref="E27:I27"/>
    <mergeCell ref="C26:I26"/>
    <mergeCell ref="E29:I29"/>
    <mergeCell ref="E23:I25"/>
    <mergeCell ref="E35:I35"/>
    <mergeCell ref="C31:J31"/>
    <mergeCell ref="E132:I132"/>
    <mergeCell ref="E33:I33"/>
    <mergeCell ref="J35:J37"/>
    <mergeCell ref="E37:I37"/>
    <mergeCell ref="E38:I38"/>
    <mergeCell ref="A5:A13"/>
    <mergeCell ref="J19:J29"/>
    <mergeCell ref="C175:J175"/>
    <mergeCell ref="E177:I177"/>
    <mergeCell ref="E138:I138"/>
    <mergeCell ref="E150:I150"/>
    <mergeCell ref="E108:I108"/>
    <mergeCell ref="E85:J85"/>
    <mergeCell ref="C86:J86"/>
    <mergeCell ref="C89:J89"/>
    <mergeCell ref="C106:J106"/>
    <mergeCell ref="C74:J74"/>
    <mergeCell ref="J75:J81"/>
    <mergeCell ref="E73:I73"/>
    <mergeCell ref="E79:I79"/>
    <mergeCell ref="C80:I80"/>
    <mergeCell ref="C92:J92"/>
    <mergeCell ref="C109:J109"/>
    <mergeCell ref="E101:I103"/>
    <mergeCell ref="E133:I133"/>
    <mergeCell ref="E156:J157"/>
    <mergeCell ref="C154:J154"/>
    <mergeCell ref="C100:J100"/>
    <mergeCell ref="E42:I47"/>
    <mergeCell ref="C270:J271"/>
    <mergeCell ref="B11:B13"/>
    <mergeCell ref="E169:I169"/>
    <mergeCell ref="E171:I171"/>
    <mergeCell ref="C203:J203"/>
    <mergeCell ref="J167:J173"/>
    <mergeCell ref="C107:J107"/>
    <mergeCell ref="C117:J117"/>
    <mergeCell ref="C135:I135"/>
    <mergeCell ref="E110:I110"/>
    <mergeCell ref="C82:J82"/>
    <mergeCell ref="D90:J90"/>
    <mergeCell ref="C147:C148"/>
    <mergeCell ref="C119:J119"/>
    <mergeCell ref="C118:J118"/>
    <mergeCell ref="J140:J141"/>
    <mergeCell ref="C136:J136"/>
    <mergeCell ref="E111:I111"/>
    <mergeCell ref="C144:J144"/>
    <mergeCell ref="C83:J83"/>
    <mergeCell ref="C84:J84"/>
    <mergeCell ref="E87:J87"/>
    <mergeCell ref="C91:J91"/>
    <mergeCell ref="J101:J104"/>
    <mergeCell ref="E242:I242"/>
    <mergeCell ref="C252:J252"/>
    <mergeCell ref="C235:J235"/>
    <mergeCell ref="J218:J233"/>
    <mergeCell ref="E124:I124"/>
    <mergeCell ref="E120:I120"/>
    <mergeCell ref="E116:I116"/>
    <mergeCell ref="J147:J151"/>
    <mergeCell ref="C246:J246"/>
    <mergeCell ref="C244:J244"/>
    <mergeCell ref="E241:I241"/>
    <mergeCell ref="C240:I240"/>
    <mergeCell ref="J179:J185"/>
    <mergeCell ref="C214:J214"/>
    <mergeCell ref="E145:I145"/>
    <mergeCell ref="C150:C151"/>
    <mergeCell ref="E130:I130"/>
    <mergeCell ref="C143:J143"/>
    <mergeCell ref="E205:I205"/>
    <mergeCell ref="E200:I200"/>
    <mergeCell ref="J191:J192"/>
    <mergeCell ref="E219:I219"/>
    <mergeCell ref="E134:I134"/>
    <mergeCell ref="E237:I237"/>
    <mergeCell ref="E179:I179"/>
    <mergeCell ref="E173:I173"/>
    <mergeCell ref="C163:J163"/>
    <mergeCell ref="E165:I165"/>
    <mergeCell ref="C238:J238"/>
    <mergeCell ref="C188:J188"/>
    <mergeCell ref="E196:I196"/>
    <mergeCell ref="E181:I181"/>
    <mergeCell ref="E167:I167"/>
    <mergeCell ref="E233:I233"/>
    <mergeCell ref="E220:I220"/>
    <mergeCell ref="E234:I234"/>
    <mergeCell ref="E232:I232"/>
    <mergeCell ref="C236:J236"/>
    <mergeCell ref="C215:J215"/>
    <mergeCell ref="E216:I216"/>
    <mergeCell ref="E218:I218"/>
    <mergeCell ref="C217:J217"/>
    <mergeCell ref="C224:C225"/>
    <mergeCell ref="E226:I226"/>
    <mergeCell ref="C227:C228"/>
    <mergeCell ref="E229:I229"/>
    <mergeCell ref="C230:C231"/>
    <mergeCell ref="C212:I212"/>
    <mergeCell ref="J239:J241"/>
    <mergeCell ref="E239:I239"/>
    <mergeCell ref="D58:I58"/>
    <mergeCell ref="E63:I65"/>
    <mergeCell ref="E49:I55"/>
    <mergeCell ref="E61:I61"/>
    <mergeCell ref="E56:I57"/>
    <mergeCell ref="C60:J60"/>
    <mergeCell ref="C62:J62"/>
    <mergeCell ref="E67:I69"/>
    <mergeCell ref="C66:I66"/>
    <mergeCell ref="E185:I185"/>
    <mergeCell ref="C72:J72"/>
    <mergeCell ref="C59:J59"/>
    <mergeCell ref="J43:J57"/>
    <mergeCell ref="J63:J69"/>
    <mergeCell ref="C131:I131"/>
    <mergeCell ref="J198:J201"/>
    <mergeCell ref="E198:I198"/>
    <mergeCell ref="C194:J194"/>
    <mergeCell ref="C190:J190"/>
    <mergeCell ref="E197:I197"/>
    <mergeCell ref="E189:I189"/>
    <mergeCell ref="E192:I192"/>
    <mergeCell ref="E268:I268"/>
    <mergeCell ref="C253:J253"/>
    <mergeCell ref="E254:I254"/>
    <mergeCell ref="C243:J243"/>
    <mergeCell ref="J247:J250"/>
    <mergeCell ref="C264:J264"/>
    <mergeCell ref="E266:I266"/>
    <mergeCell ref="J256:J262"/>
    <mergeCell ref="J268:J269"/>
    <mergeCell ref="E245:I245"/>
    <mergeCell ref="E247:I249"/>
    <mergeCell ref="E256:I258"/>
    <mergeCell ref="E260:I260"/>
    <mergeCell ref="E262:I262"/>
    <mergeCell ref="C250:I250"/>
    <mergeCell ref="C269:I269"/>
    <mergeCell ref="C1:J1"/>
    <mergeCell ref="C6:I6"/>
    <mergeCell ref="C8:I8"/>
    <mergeCell ref="E21:I21"/>
    <mergeCell ref="C15:J15"/>
    <mergeCell ref="C16:J16"/>
    <mergeCell ref="C2:J2"/>
    <mergeCell ref="E3:I3"/>
    <mergeCell ref="E17:I17"/>
    <mergeCell ref="J5:J13"/>
    <mergeCell ref="E11:I11"/>
    <mergeCell ref="E5:I5"/>
    <mergeCell ref="E7:I7"/>
    <mergeCell ref="C10:I10"/>
    <mergeCell ref="E9:I9"/>
    <mergeCell ref="E13:I13"/>
    <mergeCell ref="C14:I14"/>
    <mergeCell ref="E140:I140"/>
    <mergeCell ref="C121:J121"/>
    <mergeCell ref="E123:I123"/>
    <mergeCell ref="E122:I122"/>
    <mergeCell ref="E126:I126"/>
    <mergeCell ref="D113:I113"/>
    <mergeCell ref="J114:J116"/>
    <mergeCell ref="D22:I22"/>
    <mergeCell ref="C40:J40"/>
    <mergeCell ref="C93:J93"/>
    <mergeCell ref="E97:J97"/>
    <mergeCell ref="E95:J95"/>
    <mergeCell ref="E112:I112"/>
    <mergeCell ref="E114:I114"/>
    <mergeCell ref="C129:J129"/>
    <mergeCell ref="C128:J128"/>
    <mergeCell ref="E99:I99"/>
    <mergeCell ref="E104:I104"/>
    <mergeCell ref="J110:J112"/>
    <mergeCell ref="C213:J213"/>
    <mergeCell ref="J122:J126"/>
    <mergeCell ref="C137:J137"/>
    <mergeCell ref="C201:I201"/>
    <mergeCell ref="C199:I199"/>
    <mergeCell ref="C202:J202"/>
    <mergeCell ref="C204:J204"/>
    <mergeCell ref="E206:J206"/>
    <mergeCell ref="E208:I208"/>
    <mergeCell ref="E210:I210"/>
    <mergeCell ref="E191:I191"/>
    <mergeCell ref="C153:J153"/>
    <mergeCell ref="E155:J155"/>
    <mergeCell ref="C195:J195"/>
    <mergeCell ref="C187:J187"/>
    <mergeCell ref="E183:I183"/>
    <mergeCell ref="E209:I209"/>
    <mergeCell ref="E211:I211"/>
    <mergeCell ref="J207:J212"/>
    <mergeCell ref="E207:I207"/>
    <mergeCell ref="J132:J134"/>
    <mergeCell ref="E151:I151"/>
    <mergeCell ref="E147:I147"/>
    <mergeCell ref="E148:I148"/>
  </mergeCells>
  <phoneticPr fontId="4" type="noConversion"/>
  <printOptions horizontalCentered="1"/>
  <pageMargins left="0.55118110236220474" right="0.15748031496062992" top="0.31496062992125984" bottom="0.19685039370078741" header="0.11811023622047245" footer="0.11811023622047245"/>
  <pageSetup paperSize="9" scale="80" orientation="portrait" r:id="rId1"/>
  <rowBreaks count="23" manualBreakCount="23">
    <brk id="14" max="16383" man="1"/>
    <brk id="30" min="2" max="8" man="1"/>
    <brk id="38" min="2" max="11" man="1"/>
    <brk id="58" min="2" max="11" man="1"/>
    <brk id="70" min="2" max="11" man="1"/>
    <brk id="82" max="16383" man="1"/>
    <brk id="92" min="2" max="9" man="1"/>
    <brk id="105" min="2" max="8" man="1"/>
    <brk id="117" min="2" max="11" man="1"/>
    <brk id="127" min="2" max="8" man="1"/>
    <brk id="135" min="2" max="11" man="1"/>
    <brk id="142" min="2" max="11" man="1"/>
    <brk id="152" min="2" max="9" man="1"/>
    <brk id="162" min="2" max="8" man="1"/>
    <brk id="174" min="2" max="8" man="1"/>
    <brk id="186" min="2" max="8" man="1"/>
    <brk id="193" min="2" max="8" man="1"/>
    <brk id="202" min="2" max="8" man="1"/>
    <brk id="213" min="2" max="11" man="1"/>
    <brk id="234" min="2" max="11" man="1"/>
    <brk id="242" min="2" max="8" man="1"/>
    <brk id="251" min="2" max="11" man="1"/>
    <brk id="263" min="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Base de Cálculo</vt:lpstr>
      <vt:lpstr>Modelo RS</vt:lpstr>
      <vt:lpstr>'Modelo RS'!Area_de_impressao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jeffersong</dc:creator>
  <cp:lastModifiedBy>Bruno Souza</cp:lastModifiedBy>
  <cp:lastPrinted>2012-10-04T16:54:57Z</cp:lastPrinted>
  <dcterms:created xsi:type="dcterms:W3CDTF">2009-07-07T17:06:18Z</dcterms:created>
  <dcterms:modified xsi:type="dcterms:W3CDTF">2012-12-07T20:39:05Z</dcterms:modified>
</cp:coreProperties>
</file>