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H-SMT\Downloads\"/>
    </mc:Choice>
  </mc:AlternateContent>
  <xr:revisionPtr revIDLastSave="0" documentId="13_ncr:1_{9706B06E-C464-4AE8-9229-C9DEEB4AD11C}" xr6:coauthVersionLast="47" xr6:coauthVersionMax="47" xr10:uidLastSave="{00000000-0000-0000-0000-000000000000}"/>
  <bookViews>
    <workbookView xWindow="-120" yWindow="-120" windowWidth="25440" windowHeight="15390" xr2:uid="{C29DC699-6746-4EB8-B555-580A431E1722}"/>
  </bookViews>
  <sheets>
    <sheet name="Custeio" sheetId="5" r:id="rId1"/>
    <sheet name="Royaltie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" l="1"/>
  <c r="B25" i="6" s="1"/>
  <c r="B20" i="6"/>
  <c r="B34" i="6"/>
  <c r="B17" i="6"/>
  <c r="B8" i="6"/>
  <c r="B37" i="5"/>
  <c r="B52" i="5"/>
  <c r="B34" i="5"/>
  <c r="B25" i="5"/>
  <c r="B17" i="5"/>
  <c r="B8" i="5"/>
  <c r="B26" i="6" l="1"/>
  <c r="B52" i="6"/>
  <c r="B53" i="5"/>
  <c r="C31" i="5" s="1"/>
  <c r="B26" i="5"/>
  <c r="B53" i="6" l="1"/>
  <c r="C26" i="6" s="1"/>
  <c r="C33" i="5"/>
  <c r="C17" i="5"/>
  <c r="C21" i="5"/>
  <c r="C28" i="5"/>
  <c r="C8" i="5"/>
  <c r="C26" i="5"/>
  <c r="C39" i="5"/>
  <c r="C43" i="5"/>
  <c r="C40" i="5"/>
  <c r="C15" i="5"/>
  <c r="C44" i="5"/>
  <c r="C47" i="5"/>
  <c r="C37" i="5"/>
  <c r="C46" i="5"/>
  <c r="C51" i="5"/>
  <c r="C32" i="5"/>
  <c r="C7" i="5"/>
  <c r="C41" i="5"/>
  <c r="C20" i="5"/>
  <c r="C16" i="5"/>
  <c r="C34" i="5"/>
  <c r="C42" i="5"/>
  <c r="C45" i="5"/>
  <c r="C22" i="5"/>
  <c r="C50" i="5"/>
  <c r="C12" i="5"/>
  <c r="C30" i="5"/>
  <c r="C49" i="5"/>
  <c r="C25" i="5"/>
  <c r="C29" i="5"/>
  <c r="C48" i="5"/>
  <c r="C36" i="5"/>
  <c r="C5" i="5"/>
  <c r="C14" i="5"/>
  <c r="C38" i="5"/>
  <c r="C52" i="5"/>
  <c r="C13" i="5"/>
  <c r="C23" i="5"/>
  <c r="C19" i="5"/>
  <c r="C11" i="5"/>
  <c r="C6" i="5"/>
  <c r="C51" i="6" l="1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6" i="6"/>
  <c r="C33" i="6"/>
  <c r="C32" i="6"/>
  <c r="C31" i="6"/>
  <c r="C30" i="6"/>
  <c r="C29" i="6"/>
  <c r="C28" i="6"/>
  <c r="C23" i="6"/>
  <c r="C22" i="6"/>
  <c r="C21" i="6"/>
  <c r="C20" i="6"/>
  <c r="C19" i="6"/>
  <c r="C16" i="6"/>
  <c r="C15" i="6"/>
  <c r="C14" i="6"/>
  <c r="C13" i="6"/>
  <c r="C12" i="6"/>
  <c r="C11" i="6"/>
  <c r="C7" i="6"/>
  <c r="C6" i="6"/>
  <c r="C5" i="6"/>
  <c r="C8" i="6"/>
  <c r="C17" i="6"/>
  <c r="C25" i="6"/>
  <c r="C34" i="6"/>
  <c r="C37" i="6"/>
  <c r="C52" i="6"/>
</calcChain>
</file>

<file path=xl/sharedStrings.xml><?xml version="1.0" encoding="utf-8"?>
<sst xmlns="http://schemas.openxmlformats.org/spreadsheetml/2006/main" count="112" uniqueCount="54">
  <si>
    <t>NATUREZA DAS DESPESAS</t>
  </si>
  <si>
    <t>VALOR (R$)</t>
  </si>
  <si>
    <t>%</t>
  </si>
  <si>
    <t>Custos Operacionais da Cobrança</t>
  </si>
  <si>
    <t>1. Tarifas/Taxas Bancárias</t>
  </si>
  <si>
    <t>2. Transferência para DAEE - ressarcimento de tarifas de cobrança</t>
  </si>
  <si>
    <t>3. Correio</t>
  </si>
  <si>
    <t>SUB-TOTAL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</si>
  <si>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</si>
  <si>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</si>
  <si>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</si>
  <si>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</si>
  <si>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</si>
  <si>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</si>
  <si>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</si>
  <si>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</si>
  <si>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Serviços de Terceiros </t>
  </si>
  <si>
    <t xml:space="preserve">1. Assessoria e consultoria </t>
  </si>
  <si>
    <t>2 .Estagiário</t>
  </si>
  <si>
    <t>3. Outros serviços de terceiros (pessoa jurídica)</t>
  </si>
  <si>
    <t>4. Outros serviços de terceiros (pessoa fisica)</t>
  </si>
  <si>
    <t>5. Serviço Tecnico Especializado/Apoio Operacional</t>
  </si>
  <si>
    <t>6. Obrigações Tributárias e Contributivas</t>
  </si>
  <si>
    <t>Outras Despesas de Custeio</t>
  </si>
  <si>
    <t>1. Telefone</t>
  </si>
  <si>
    <t>2 - Bens Patrimoniais</t>
  </si>
  <si>
    <t xml:space="preserve">3- Passagens e Despesas com Locomoção </t>
  </si>
  <si>
    <t>4 - Cartório</t>
  </si>
  <si>
    <t>5 - Publicação DOE</t>
  </si>
  <si>
    <t xml:space="preserve"> Pessoal </t>
  </si>
  <si>
    <t>1. Sálarios Líquidos</t>
  </si>
  <si>
    <t>2. Férias + 1/3 (líquido)</t>
  </si>
  <si>
    <t>3. 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</si>
  <si>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</si>
  <si>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</si>
  <si>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</si>
  <si>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</si>
  <si>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</si>
  <si>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</si>
  <si>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</si>
  <si>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</si>
  <si>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</si>
  <si>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13.Auxílio creche</t>
  </si>
  <si>
    <t>14. Contribuição sindical</t>
  </si>
  <si>
    <t>15. Treinamento/Cursos/Congressos</t>
  </si>
  <si>
    <t>16. Saúde ocupacional (segurança e medicina do trabalho)</t>
  </si>
  <si>
    <t>TOTAL:</t>
  </si>
  <si>
    <t>100.00%</t>
  </si>
  <si>
    <t xml:space="preserve">DELIBERAÇÃO CBH Nº    DE      </t>
  </si>
  <si>
    <t xml:space="preserve">    SUB-TOTAL</t>
  </si>
  <si>
    <t xml:space="preserve">   SUB-TOTAL</t>
  </si>
  <si>
    <t>6. Alimentação e Hospedagem</t>
  </si>
  <si>
    <t xml:space="preserve"> DESPESAS DE CUSTEIO PARA ANO 2023</t>
  </si>
  <si>
    <t xml:space="preserve"> DESPESAS DOS ROYALTIES PARA 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</si>
</sst>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justify" wrapText="1"/>
    </xf>
    <xf numFmtId="0" fontId="0" fillId="0" borderId="8" xfId="0" applyBorder="1" applyAlignment="1">
      <alignment wrapText="1"/>
    </xf>
    <xf numFmtId="167" fontId="0" fillId="0" borderId="0" xfId="0" applyNumberFormat="1" applyAlignment="1">
      <alignment wrapText="1"/>
    </xf>
    <xf numFmtId="167" fontId="3" fillId="2" borderId="2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right" wrapText="1"/>
    </xf>
    <xf numFmtId="167" fontId="4" fillId="0" borderId="7" xfId="0" applyNumberFormat="1" applyFont="1" applyBorder="1" applyAlignment="1">
      <alignment wrapText="1"/>
    </xf>
    <xf numFmtId="167" fontId="3" fillId="0" borderId="7" xfId="0" applyNumberFormat="1" applyFont="1" applyBorder="1" applyAlignment="1">
      <alignment wrapText="1"/>
    </xf>
    <xf numFmtId="167" fontId="3" fillId="2" borderId="3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justify" wrapText="1"/>
    </xf>
    <xf numFmtId="167" fontId="3" fillId="0" borderId="10" xfId="0" applyNumberFormat="1" applyFont="1" applyBorder="1" applyAlignment="1">
      <alignment horizontal="right" wrapText="1"/>
    </xf>
    <xf numFmtId="167" fontId="4" fillId="0" borderId="5" xfId="0" applyNumberFormat="1" applyFont="1" applyBorder="1" applyAlignment="1">
      <alignment horizontal="right" wrapText="1"/>
    </xf>
    <xf numFmtId="167" fontId="3" fillId="0" borderId="10" xfId="0" applyNumberFormat="1" applyFont="1" applyBorder="1" applyAlignment="1">
      <alignment wrapText="1"/>
    </xf>
    <xf numFmtId="167" fontId="4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justify" wrapText="1"/>
    </xf>
    <xf numFmtId="10" fontId="4" fillId="0" borderId="16" xfId="0" applyNumberFormat="1" applyFont="1" applyBorder="1" applyAlignment="1">
      <alignment wrapText="1"/>
    </xf>
    <xf numFmtId="10" fontId="3" fillId="0" borderId="17" xfId="0" applyNumberFormat="1" applyFont="1" applyBorder="1" applyAlignment="1">
      <alignment wrapText="1"/>
    </xf>
    <xf numFmtId="0" fontId="3" fillId="3" borderId="18" xfId="0" applyFont="1" applyFill="1" applyBorder="1" applyAlignment="1">
      <alignment horizontal="center" vertical="justify" wrapText="1"/>
    </xf>
    <xf numFmtId="10" fontId="4" fillId="0" borderId="19" xfId="0" applyNumberFormat="1" applyFont="1" applyBorder="1" applyAlignment="1">
      <alignment wrapText="1"/>
    </xf>
    <xf numFmtId="10" fontId="3" fillId="0" borderId="16" xfId="0" applyNumberFormat="1" applyFont="1" applyBorder="1" applyAlignment="1">
      <alignment wrapText="1"/>
    </xf>
    <xf numFmtId="10" fontId="3" fillId="2" borderId="13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AB28BABC-7694-41EC-9580-DD5335D20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EA0-AB4F-4CF6-8483-53DE005E86A3}">
  <dimension ref="A1:C54"/>
  <sheetViews>
    <sheetView tabSelected="1" workbookViewId="0">
      <selection activeCell="F19" sqref="F19"/>
    </sheetView>
  </sheetViews>
  <sheetFormatPr defaultRowHeight="15" x14ac:dyDescent="0.25"/>
  <cols>
    <col min="1" max="1" width="58.42578125" style="24" bestFit="1" customWidth="1"/>
    <col min="2" max="2" width="15.85546875" style="5" bestFit="1" customWidth="1"/>
    <col min="3" max="3" width="8.42578125" style="1" bestFit="1" customWidth="1"/>
    <col min="4" max="241" width="9.140625" style="1"/>
    <col min="242" max="242" width="58.42578125" style="1" bestFit="1" customWidth="1"/>
    <col min="243" max="243" width="15.7109375" style="1" bestFit="1" customWidth="1"/>
    <col min="244" max="244" width="13.7109375" style="1" customWidth="1"/>
    <col min="245" max="497" width="9.140625" style="1"/>
    <col min="498" max="498" width="58.42578125" style="1" bestFit="1" customWidth="1"/>
    <col min="499" max="499" width="15.7109375" style="1" bestFit="1" customWidth="1"/>
    <col min="500" max="500" width="13.7109375" style="1" customWidth="1"/>
    <col min="501" max="753" width="9.140625" style="1"/>
    <col min="754" max="754" width="58.42578125" style="1" bestFit="1" customWidth="1"/>
    <col min="755" max="755" width="15.7109375" style="1" bestFit="1" customWidth="1"/>
    <col min="756" max="756" width="13.7109375" style="1" customWidth="1"/>
    <col min="757" max="1009" width="9.140625" style="1"/>
    <col min="1010" max="1010" width="58.42578125" style="1" bestFit="1" customWidth="1"/>
    <col min="1011" max="1011" width="15.7109375" style="1" bestFit="1" customWidth="1"/>
    <col min="1012" max="1012" width="13.7109375" style="1" customWidth="1"/>
    <col min="1013" max="1265" width="9.140625" style="1"/>
    <col min="1266" max="1266" width="58.42578125" style="1" bestFit="1" customWidth="1"/>
    <col min="1267" max="1267" width="15.7109375" style="1" bestFit="1" customWidth="1"/>
    <col min="1268" max="1268" width="13.7109375" style="1" customWidth="1"/>
    <col min="1269" max="1521" width="9.140625" style="1"/>
    <col min="1522" max="1522" width="58.42578125" style="1" bestFit="1" customWidth="1"/>
    <col min="1523" max="1523" width="15.7109375" style="1" bestFit="1" customWidth="1"/>
    <col min="1524" max="1524" width="13.7109375" style="1" customWidth="1"/>
    <col min="1525" max="1777" width="9.140625" style="1"/>
    <col min="1778" max="1778" width="58.42578125" style="1" bestFit="1" customWidth="1"/>
    <col min="1779" max="1779" width="15.7109375" style="1" bestFit="1" customWidth="1"/>
    <col min="1780" max="1780" width="13.7109375" style="1" customWidth="1"/>
    <col min="1781" max="2033" width="9.140625" style="1"/>
    <col min="2034" max="2034" width="58.42578125" style="1" bestFit="1" customWidth="1"/>
    <col min="2035" max="2035" width="15.7109375" style="1" bestFit="1" customWidth="1"/>
    <col min="2036" max="2036" width="13.7109375" style="1" customWidth="1"/>
    <col min="2037" max="2289" width="9.140625" style="1"/>
    <col min="2290" max="2290" width="58.42578125" style="1" bestFit="1" customWidth="1"/>
    <col min="2291" max="2291" width="15.7109375" style="1" bestFit="1" customWidth="1"/>
    <col min="2292" max="2292" width="13.7109375" style="1" customWidth="1"/>
    <col min="2293" max="2545" width="9.140625" style="1"/>
    <col min="2546" max="2546" width="58.42578125" style="1" bestFit="1" customWidth="1"/>
    <col min="2547" max="2547" width="15.7109375" style="1" bestFit="1" customWidth="1"/>
    <col min="2548" max="2548" width="13.7109375" style="1" customWidth="1"/>
    <col min="2549" max="2801" width="9.140625" style="1"/>
    <col min="2802" max="2802" width="58.42578125" style="1" bestFit="1" customWidth="1"/>
    <col min="2803" max="2803" width="15.7109375" style="1" bestFit="1" customWidth="1"/>
    <col min="2804" max="2804" width="13.7109375" style="1" customWidth="1"/>
    <col min="2805" max="3057" width="9.140625" style="1"/>
    <col min="3058" max="3058" width="58.42578125" style="1" bestFit="1" customWidth="1"/>
    <col min="3059" max="3059" width="15.7109375" style="1" bestFit="1" customWidth="1"/>
    <col min="3060" max="3060" width="13.7109375" style="1" customWidth="1"/>
    <col min="3061" max="3313" width="9.140625" style="1"/>
    <col min="3314" max="3314" width="58.42578125" style="1" bestFit="1" customWidth="1"/>
    <col min="3315" max="3315" width="15.7109375" style="1" bestFit="1" customWidth="1"/>
    <col min="3316" max="3316" width="13.7109375" style="1" customWidth="1"/>
    <col min="3317" max="3569" width="9.140625" style="1"/>
    <col min="3570" max="3570" width="58.42578125" style="1" bestFit="1" customWidth="1"/>
    <col min="3571" max="3571" width="15.7109375" style="1" bestFit="1" customWidth="1"/>
    <col min="3572" max="3572" width="13.7109375" style="1" customWidth="1"/>
    <col min="3573" max="3825" width="9.140625" style="1"/>
    <col min="3826" max="3826" width="58.42578125" style="1" bestFit="1" customWidth="1"/>
    <col min="3827" max="3827" width="15.7109375" style="1" bestFit="1" customWidth="1"/>
    <col min="3828" max="3828" width="13.7109375" style="1" customWidth="1"/>
    <col min="3829" max="4081" width="9.140625" style="1"/>
    <col min="4082" max="4082" width="58.42578125" style="1" bestFit="1" customWidth="1"/>
    <col min="4083" max="4083" width="15.7109375" style="1" bestFit="1" customWidth="1"/>
    <col min="4084" max="4084" width="13.7109375" style="1" customWidth="1"/>
    <col min="4085" max="4337" width="9.140625" style="1"/>
    <col min="4338" max="4338" width="58.42578125" style="1" bestFit="1" customWidth="1"/>
    <col min="4339" max="4339" width="15.7109375" style="1" bestFit="1" customWidth="1"/>
    <col min="4340" max="4340" width="13.7109375" style="1" customWidth="1"/>
    <col min="4341" max="4593" width="9.140625" style="1"/>
    <col min="4594" max="4594" width="58.42578125" style="1" bestFit="1" customWidth="1"/>
    <col min="4595" max="4595" width="15.7109375" style="1" bestFit="1" customWidth="1"/>
    <col min="4596" max="4596" width="13.7109375" style="1" customWidth="1"/>
    <col min="4597" max="4849" width="9.140625" style="1"/>
    <col min="4850" max="4850" width="58.42578125" style="1" bestFit="1" customWidth="1"/>
    <col min="4851" max="4851" width="15.7109375" style="1" bestFit="1" customWidth="1"/>
    <col min="4852" max="4852" width="13.7109375" style="1" customWidth="1"/>
    <col min="4853" max="5105" width="9.140625" style="1"/>
    <col min="5106" max="5106" width="58.42578125" style="1" bestFit="1" customWidth="1"/>
    <col min="5107" max="5107" width="15.7109375" style="1" bestFit="1" customWidth="1"/>
    <col min="5108" max="5108" width="13.7109375" style="1" customWidth="1"/>
    <col min="5109" max="5361" width="9.140625" style="1"/>
    <col min="5362" max="5362" width="58.42578125" style="1" bestFit="1" customWidth="1"/>
    <col min="5363" max="5363" width="15.7109375" style="1" bestFit="1" customWidth="1"/>
    <col min="5364" max="5364" width="13.7109375" style="1" customWidth="1"/>
    <col min="5365" max="5617" width="9.140625" style="1"/>
    <col min="5618" max="5618" width="58.42578125" style="1" bestFit="1" customWidth="1"/>
    <col min="5619" max="5619" width="15.7109375" style="1" bestFit="1" customWidth="1"/>
    <col min="5620" max="5620" width="13.7109375" style="1" customWidth="1"/>
    <col min="5621" max="5873" width="9.140625" style="1"/>
    <col min="5874" max="5874" width="58.42578125" style="1" bestFit="1" customWidth="1"/>
    <col min="5875" max="5875" width="15.7109375" style="1" bestFit="1" customWidth="1"/>
    <col min="5876" max="5876" width="13.7109375" style="1" customWidth="1"/>
    <col min="5877" max="6129" width="9.140625" style="1"/>
    <col min="6130" max="6130" width="58.42578125" style="1" bestFit="1" customWidth="1"/>
    <col min="6131" max="6131" width="15.7109375" style="1" bestFit="1" customWidth="1"/>
    <col min="6132" max="6132" width="13.7109375" style="1" customWidth="1"/>
    <col min="6133" max="6385" width="9.140625" style="1"/>
    <col min="6386" max="6386" width="58.42578125" style="1" bestFit="1" customWidth="1"/>
    <col min="6387" max="6387" width="15.7109375" style="1" bestFit="1" customWidth="1"/>
    <col min="6388" max="6388" width="13.7109375" style="1" customWidth="1"/>
    <col min="6389" max="6641" width="9.140625" style="1"/>
    <col min="6642" max="6642" width="58.42578125" style="1" bestFit="1" customWidth="1"/>
    <col min="6643" max="6643" width="15.7109375" style="1" bestFit="1" customWidth="1"/>
    <col min="6644" max="6644" width="13.7109375" style="1" customWidth="1"/>
    <col min="6645" max="6897" width="9.140625" style="1"/>
    <col min="6898" max="6898" width="58.42578125" style="1" bestFit="1" customWidth="1"/>
    <col min="6899" max="6899" width="15.7109375" style="1" bestFit="1" customWidth="1"/>
    <col min="6900" max="6900" width="13.7109375" style="1" customWidth="1"/>
    <col min="6901" max="7153" width="9.140625" style="1"/>
    <col min="7154" max="7154" width="58.42578125" style="1" bestFit="1" customWidth="1"/>
    <col min="7155" max="7155" width="15.7109375" style="1" bestFit="1" customWidth="1"/>
    <col min="7156" max="7156" width="13.7109375" style="1" customWidth="1"/>
    <col min="7157" max="7409" width="9.140625" style="1"/>
    <col min="7410" max="7410" width="58.42578125" style="1" bestFit="1" customWidth="1"/>
    <col min="7411" max="7411" width="15.7109375" style="1" bestFit="1" customWidth="1"/>
    <col min="7412" max="7412" width="13.7109375" style="1" customWidth="1"/>
    <col min="7413" max="7665" width="9.140625" style="1"/>
    <col min="7666" max="7666" width="58.42578125" style="1" bestFit="1" customWidth="1"/>
    <col min="7667" max="7667" width="15.7109375" style="1" bestFit="1" customWidth="1"/>
    <col min="7668" max="7668" width="13.7109375" style="1" customWidth="1"/>
    <col min="7669" max="7921" width="9.140625" style="1"/>
    <col min="7922" max="7922" width="58.42578125" style="1" bestFit="1" customWidth="1"/>
    <col min="7923" max="7923" width="15.7109375" style="1" bestFit="1" customWidth="1"/>
    <col min="7924" max="7924" width="13.7109375" style="1" customWidth="1"/>
    <col min="7925" max="8177" width="9.140625" style="1"/>
    <col min="8178" max="8178" width="58.42578125" style="1" bestFit="1" customWidth="1"/>
    <col min="8179" max="8179" width="15.7109375" style="1" bestFit="1" customWidth="1"/>
    <col min="8180" max="8180" width="13.7109375" style="1" customWidth="1"/>
    <col min="8181" max="8433" width="9.140625" style="1"/>
    <col min="8434" max="8434" width="58.42578125" style="1" bestFit="1" customWidth="1"/>
    <col min="8435" max="8435" width="15.7109375" style="1" bestFit="1" customWidth="1"/>
    <col min="8436" max="8436" width="13.7109375" style="1" customWidth="1"/>
    <col min="8437" max="8689" width="9.140625" style="1"/>
    <col min="8690" max="8690" width="58.42578125" style="1" bestFit="1" customWidth="1"/>
    <col min="8691" max="8691" width="15.7109375" style="1" bestFit="1" customWidth="1"/>
    <col min="8692" max="8692" width="13.7109375" style="1" customWidth="1"/>
    <col min="8693" max="8945" width="9.140625" style="1"/>
    <col min="8946" max="8946" width="58.42578125" style="1" bestFit="1" customWidth="1"/>
    <col min="8947" max="8947" width="15.7109375" style="1" bestFit="1" customWidth="1"/>
    <col min="8948" max="8948" width="13.7109375" style="1" customWidth="1"/>
    <col min="8949" max="9201" width="9.140625" style="1"/>
    <col min="9202" max="9202" width="58.42578125" style="1" bestFit="1" customWidth="1"/>
    <col min="9203" max="9203" width="15.7109375" style="1" bestFit="1" customWidth="1"/>
    <col min="9204" max="9204" width="13.7109375" style="1" customWidth="1"/>
    <col min="9205" max="9457" width="9.140625" style="1"/>
    <col min="9458" max="9458" width="58.42578125" style="1" bestFit="1" customWidth="1"/>
    <col min="9459" max="9459" width="15.7109375" style="1" bestFit="1" customWidth="1"/>
    <col min="9460" max="9460" width="13.7109375" style="1" customWidth="1"/>
    <col min="9461" max="9713" width="9.140625" style="1"/>
    <col min="9714" max="9714" width="58.42578125" style="1" bestFit="1" customWidth="1"/>
    <col min="9715" max="9715" width="15.7109375" style="1" bestFit="1" customWidth="1"/>
    <col min="9716" max="9716" width="13.7109375" style="1" customWidth="1"/>
    <col min="9717" max="9969" width="9.140625" style="1"/>
    <col min="9970" max="9970" width="58.42578125" style="1" bestFit="1" customWidth="1"/>
    <col min="9971" max="9971" width="15.7109375" style="1" bestFit="1" customWidth="1"/>
    <col min="9972" max="9972" width="13.7109375" style="1" customWidth="1"/>
    <col min="9973" max="10225" width="9.140625" style="1"/>
    <col min="10226" max="10226" width="58.42578125" style="1" bestFit="1" customWidth="1"/>
    <col min="10227" max="10227" width="15.7109375" style="1" bestFit="1" customWidth="1"/>
    <col min="10228" max="10228" width="13.7109375" style="1" customWidth="1"/>
    <col min="10229" max="10481" width="9.140625" style="1"/>
    <col min="10482" max="10482" width="58.42578125" style="1" bestFit="1" customWidth="1"/>
    <col min="10483" max="10483" width="15.7109375" style="1" bestFit="1" customWidth="1"/>
    <col min="10484" max="10484" width="13.7109375" style="1" customWidth="1"/>
    <col min="10485" max="10737" width="9.140625" style="1"/>
    <col min="10738" max="10738" width="58.42578125" style="1" bestFit="1" customWidth="1"/>
    <col min="10739" max="10739" width="15.7109375" style="1" bestFit="1" customWidth="1"/>
    <col min="10740" max="10740" width="13.7109375" style="1" customWidth="1"/>
    <col min="10741" max="10993" width="9.140625" style="1"/>
    <col min="10994" max="10994" width="58.42578125" style="1" bestFit="1" customWidth="1"/>
    <col min="10995" max="10995" width="15.7109375" style="1" bestFit="1" customWidth="1"/>
    <col min="10996" max="10996" width="13.7109375" style="1" customWidth="1"/>
    <col min="10997" max="11249" width="9.140625" style="1"/>
    <col min="11250" max="11250" width="58.42578125" style="1" bestFit="1" customWidth="1"/>
    <col min="11251" max="11251" width="15.7109375" style="1" bestFit="1" customWidth="1"/>
    <col min="11252" max="11252" width="13.7109375" style="1" customWidth="1"/>
    <col min="11253" max="11505" width="9.140625" style="1"/>
    <col min="11506" max="11506" width="58.42578125" style="1" bestFit="1" customWidth="1"/>
    <col min="11507" max="11507" width="15.7109375" style="1" bestFit="1" customWidth="1"/>
    <col min="11508" max="11508" width="13.7109375" style="1" customWidth="1"/>
    <col min="11509" max="11761" width="9.140625" style="1"/>
    <col min="11762" max="11762" width="58.42578125" style="1" bestFit="1" customWidth="1"/>
    <col min="11763" max="11763" width="15.7109375" style="1" bestFit="1" customWidth="1"/>
    <col min="11764" max="11764" width="13.7109375" style="1" customWidth="1"/>
    <col min="11765" max="12017" width="9.140625" style="1"/>
    <col min="12018" max="12018" width="58.42578125" style="1" bestFit="1" customWidth="1"/>
    <col min="12019" max="12019" width="15.7109375" style="1" bestFit="1" customWidth="1"/>
    <col min="12020" max="12020" width="13.7109375" style="1" customWidth="1"/>
    <col min="12021" max="12273" width="9.140625" style="1"/>
    <col min="12274" max="12274" width="58.42578125" style="1" bestFit="1" customWidth="1"/>
    <col min="12275" max="12275" width="15.7109375" style="1" bestFit="1" customWidth="1"/>
    <col min="12276" max="12276" width="13.7109375" style="1" customWidth="1"/>
    <col min="12277" max="12529" width="9.140625" style="1"/>
    <col min="12530" max="12530" width="58.42578125" style="1" bestFit="1" customWidth="1"/>
    <col min="12531" max="12531" width="15.7109375" style="1" bestFit="1" customWidth="1"/>
    <col min="12532" max="12532" width="13.7109375" style="1" customWidth="1"/>
    <col min="12533" max="12785" width="9.140625" style="1"/>
    <col min="12786" max="12786" width="58.42578125" style="1" bestFit="1" customWidth="1"/>
    <col min="12787" max="12787" width="15.7109375" style="1" bestFit="1" customWidth="1"/>
    <col min="12788" max="12788" width="13.7109375" style="1" customWidth="1"/>
    <col min="12789" max="13041" width="9.140625" style="1"/>
    <col min="13042" max="13042" width="58.42578125" style="1" bestFit="1" customWidth="1"/>
    <col min="13043" max="13043" width="15.7109375" style="1" bestFit="1" customWidth="1"/>
    <col min="13044" max="13044" width="13.7109375" style="1" customWidth="1"/>
    <col min="13045" max="13297" width="9.140625" style="1"/>
    <col min="13298" max="13298" width="58.42578125" style="1" bestFit="1" customWidth="1"/>
    <col min="13299" max="13299" width="15.7109375" style="1" bestFit="1" customWidth="1"/>
    <col min="13300" max="13300" width="13.7109375" style="1" customWidth="1"/>
    <col min="13301" max="13553" width="9.140625" style="1"/>
    <col min="13554" max="13554" width="58.42578125" style="1" bestFit="1" customWidth="1"/>
    <col min="13555" max="13555" width="15.7109375" style="1" bestFit="1" customWidth="1"/>
    <col min="13556" max="13556" width="13.7109375" style="1" customWidth="1"/>
    <col min="13557" max="13809" width="9.140625" style="1"/>
    <col min="13810" max="13810" width="58.42578125" style="1" bestFit="1" customWidth="1"/>
    <col min="13811" max="13811" width="15.7109375" style="1" bestFit="1" customWidth="1"/>
    <col min="13812" max="13812" width="13.7109375" style="1" customWidth="1"/>
    <col min="13813" max="14065" width="9.140625" style="1"/>
    <col min="14066" max="14066" width="58.42578125" style="1" bestFit="1" customWidth="1"/>
    <col min="14067" max="14067" width="15.7109375" style="1" bestFit="1" customWidth="1"/>
    <col min="14068" max="14068" width="13.7109375" style="1" customWidth="1"/>
    <col min="14069" max="14321" width="9.140625" style="1"/>
    <col min="14322" max="14322" width="58.42578125" style="1" bestFit="1" customWidth="1"/>
    <col min="14323" max="14323" width="15.7109375" style="1" bestFit="1" customWidth="1"/>
    <col min="14324" max="14324" width="13.7109375" style="1" customWidth="1"/>
    <col min="14325" max="14577" width="9.140625" style="1"/>
    <col min="14578" max="14578" width="58.42578125" style="1" bestFit="1" customWidth="1"/>
    <col min="14579" max="14579" width="15.7109375" style="1" bestFit="1" customWidth="1"/>
    <col min="14580" max="14580" width="13.7109375" style="1" customWidth="1"/>
    <col min="14581" max="14833" width="9.140625" style="1"/>
    <col min="14834" max="14834" width="58.42578125" style="1" bestFit="1" customWidth="1"/>
    <col min="14835" max="14835" width="15.7109375" style="1" bestFit="1" customWidth="1"/>
    <col min="14836" max="14836" width="13.7109375" style="1" customWidth="1"/>
    <col min="14837" max="15089" width="9.140625" style="1"/>
    <col min="15090" max="15090" width="58.42578125" style="1" bestFit="1" customWidth="1"/>
    <col min="15091" max="15091" width="15.7109375" style="1" bestFit="1" customWidth="1"/>
    <col min="15092" max="15092" width="13.7109375" style="1" customWidth="1"/>
    <col min="15093" max="15345" width="9.140625" style="1"/>
    <col min="15346" max="15346" width="58.42578125" style="1" bestFit="1" customWidth="1"/>
    <col min="15347" max="15347" width="15.7109375" style="1" bestFit="1" customWidth="1"/>
    <col min="15348" max="15348" width="13.7109375" style="1" customWidth="1"/>
    <col min="15349" max="15601" width="9.140625" style="1"/>
    <col min="15602" max="15602" width="58.42578125" style="1" bestFit="1" customWidth="1"/>
    <col min="15603" max="15603" width="15.7109375" style="1" bestFit="1" customWidth="1"/>
    <col min="15604" max="15604" width="13.7109375" style="1" customWidth="1"/>
    <col min="15605" max="15857" width="9.140625" style="1"/>
    <col min="15858" max="15858" width="58.42578125" style="1" bestFit="1" customWidth="1"/>
    <col min="15859" max="15859" width="15.7109375" style="1" bestFit="1" customWidth="1"/>
    <col min="15860" max="15860" width="13.7109375" style="1" customWidth="1"/>
    <col min="15861" max="16113" width="9.140625" style="1"/>
    <col min="16114" max="16114" width="58.42578125" style="1" bestFit="1" customWidth="1"/>
    <col min="16115" max="16115" width="15.7109375" style="1" bestFit="1" customWidth="1"/>
    <col min="16116" max="16116" width="13.7109375" style="1" customWidth="1"/>
    <col min="16117" max="16384" width="9.140625" style="1"/>
  </cols>
  <sheetData>
    <row r="1" spans="1:3" x14ac:dyDescent="0.25">
      <c r="A1" s="25" t="s">
        <v>48</v>
      </c>
      <c r="B1" s="25"/>
      <c r="C1" s="25"/>
    </row>
    <row r="2" spans="1:3" ht="15.75" thickBot="1" x14ac:dyDescent="0.3">
      <c r="A2" s="25" t="s">
        <v>52</v>
      </c>
      <c r="B2" s="25"/>
      <c r="C2" s="25"/>
    </row>
    <row r="3" spans="1:3" ht="15.75" thickBot="1" x14ac:dyDescent="0.3">
      <c r="A3" s="2" t="s">
        <v>0</v>
      </c>
      <c r="B3" s="6" t="s">
        <v>1</v>
      </c>
      <c r="C3" s="26" t="s">
        <v>2</v>
      </c>
    </row>
    <row r="4" spans="1:3" x14ac:dyDescent="0.25">
      <c r="A4" s="17" t="s">
        <v>3</v>
      </c>
      <c r="B4" s="3"/>
      <c r="C4" s="27"/>
    </row>
    <row r="5" spans="1:3" x14ac:dyDescent="0.25">
      <c r="A5" s="18" t="s">
        <v>4</v>
      </c>
      <c r="B5" s="7">
        <v>75000</v>
      </c>
      <c r="C5" s="28">
        <f>B5/$B$53</f>
        <v>7.4999999999999997E-2</v>
      </c>
    </row>
    <row r="6" spans="1:3" x14ac:dyDescent="0.25">
      <c r="A6" s="16" t="s">
        <v>5</v>
      </c>
      <c r="B6" s="7">
        <v>0</v>
      </c>
      <c r="C6" s="28">
        <f>B6/$B$53</f>
        <v>0</v>
      </c>
    </row>
    <row r="7" spans="1:3" x14ac:dyDescent="0.25">
      <c r="A7" s="18" t="s">
        <v>6</v>
      </c>
      <c r="B7" s="7">
        <v>500</v>
      </c>
      <c r="C7" s="28">
        <f>B7/$B$53</f>
        <v>5.0000000000000001E-4</v>
      </c>
    </row>
    <row r="8" spans="1:3" ht="15.75" thickBot="1" x14ac:dyDescent="0.3">
      <c r="A8" s="19" t="s">
        <v>7</v>
      </c>
      <c r="B8" s="12">
        <f>SUM(B5:B7)</f>
        <v>75500</v>
      </c>
      <c r="C8" s="29">
        <f>B8/$B$53</f>
        <v>7.5499999999999998E-2</v>
      </c>
    </row>
    <row r="9" spans="1:3" x14ac:dyDescent="0.25">
      <c r="A9" s="17" t="s">
        <v>8</v>
      </c>
      <c r="B9" s="11"/>
      <c r="C9" s="30"/>
    </row>
    <row r="10" spans="1:3" x14ac:dyDescent="0.25">
      <c r="A10" s="20" t="s">
        <v>9</v>
      </c>
      <c r="B10" s="13"/>
      <c r="C10" s="31"/>
    </row>
    <row r="11" spans="1:3" x14ac:dyDescent="0.25">
      <c r="A11" s="18" t="s">
        <v>10</v>
      </c>
      <c r="B11" s="8">
        <v>5000</v>
      </c>
      <c r="C11" s="28">
        <f t="shared" ref="C11:C17" si="0">B11/$B$53</f>
        <v>5.0000000000000001E-3</v>
      </c>
    </row>
    <row r="12" spans="1:3" x14ac:dyDescent="0.25">
      <c r="A12" s="18" t="s">
        <v>11</v>
      </c>
      <c r="B12" s="8">
        <v>3000</v>
      </c>
      <c r="C12" s="28">
        <f t="shared" si="0"/>
        <v>3.0000000000000001E-3</v>
      </c>
    </row>
    <row r="13" spans="1:3" x14ac:dyDescent="0.25">
      <c r="A13" s="18" t="s">
        <v>12</v>
      </c>
      <c r="B13" s="8">
        <v>500</v>
      </c>
      <c r="C13" s="28">
        <f t="shared" si="0"/>
        <v>5.0000000000000001E-4</v>
      </c>
    </row>
    <row r="14" spans="1:3" x14ac:dyDescent="0.25">
      <c r="A14" s="18" t="s">
        <v>13</v>
      </c>
      <c r="B14" s="8">
        <v>3000</v>
      </c>
      <c r="C14" s="28">
        <f t="shared" si="0"/>
        <v>3.0000000000000001E-3</v>
      </c>
    </row>
    <row r="15" spans="1:3" x14ac:dyDescent="0.25">
      <c r="A15" s="18" t="s">
        <v>14</v>
      </c>
      <c r="B15" s="8">
        <v>1000</v>
      </c>
      <c r="C15" s="28">
        <f t="shared" si="0"/>
        <v>1E-3</v>
      </c>
    </row>
    <row r="16" spans="1:3" x14ac:dyDescent="0.25">
      <c r="A16" s="18" t="s">
        <v>15</v>
      </c>
      <c r="B16" s="8">
        <v>1000</v>
      </c>
      <c r="C16" s="28">
        <f t="shared" si="0"/>
        <v>1E-3</v>
      </c>
    </row>
    <row r="17" spans="1:3" x14ac:dyDescent="0.25">
      <c r="A17" s="21" t="s">
        <v>49</v>
      </c>
      <c r="B17" s="8">
        <f>SUM(B11:B16)</f>
        <v>13500</v>
      </c>
      <c r="C17" s="28">
        <f t="shared" si="0"/>
        <v>1.35E-2</v>
      </c>
    </row>
    <row r="18" spans="1:3" x14ac:dyDescent="0.25">
      <c r="A18" s="21" t="s">
        <v>16</v>
      </c>
      <c r="B18" s="7"/>
      <c r="C18" s="28"/>
    </row>
    <row r="19" spans="1:3" x14ac:dyDescent="0.25">
      <c r="A19" s="18" t="s">
        <v>17</v>
      </c>
      <c r="B19" s="8">
        <v>145000</v>
      </c>
      <c r="C19" s="28">
        <f>B19/$B$53</f>
        <v>0.14499999999999999</v>
      </c>
    </row>
    <row r="20" spans="1:3" x14ac:dyDescent="0.25">
      <c r="A20" s="18" t="s">
        <v>18</v>
      </c>
      <c r="B20" s="8">
        <v>0</v>
      </c>
      <c r="C20" s="28">
        <f>B20/$B$53</f>
        <v>0</v>
      </c>
    </row>
    <row r="21" spans="1:3" x14ac:dyDescent="0.25">
      <c r="A21" s="18" t="s">
        <v>19</v>
      </c>
      <c r="B21" s="8">
        <v>33000</v>
      </c>
      <c r="C21" s="28">
        <f>B21/$B$53</f>
        <v>3.3000000000000002E-2</v>
      </c>
    </row>
    <row r="22" spans="1:3" x14ac:dyDescent="0.25">
      <c r="A22" s="18" t="s">
        <v>20</v>
      </c>
      <c r="B22" s="8">
        <v>0</v>
      </c>
      <c r="C22" s="28">
        <f>B22/$B$53</f>
        <v>0</v>
      </c>
    </row>
    <row r="23" spans="1:3" x14ac:dyDescent="0.25">
      <c r="A23" s="18" t="s">
        <v>21</v>
      </c>
      <c r="B23" s="8">
        <v>326400</v>
      </c>
      <c r="C23" s="28">
        <f>B23/$B$53</f>
        <v>0.32640000000000002</v>
      </c>
    </row>
    <row r="24" spans="1:3" x14ac:dyDescent="0.25">
      <c r="A24" s="18" t="s">
        <v>22</v>
      </c>
      <c r="B24" s="8"/>
      <c r="C24" s="28"/>
    </row>
    <row r="25" spans="1:3" x14ac:dyDescent="0.25">
      <c r="A25" s="21" t="s">
        <v>50</v>
      </c>
      <c r="B25" s="8">
        <f>SUM(B19:B24)</f>
        <v>504400</v>
      </c>
      <c r="C25" s="28">
        <f>B25/$B$53</f>
        <v>0.50439999999999996</v>
      </c>
    </row>
    <row r="26" spans="1:3" ht="15.75" thickBot="1" x14ac:dyDescent="0.3">
      <c r="A26" s="19" t="s">
        <v>7</v>
      </c>
      <c r="B26" s="14">
        <f>B17+B25</f>
        <v>517900</v>
      </c>
      <c r="C26" s="29">
        <f>B26/B53</f>
        <v>0.51790000000000003</v>
      </c>
    </row>
    <row r="27" spans="1:3" x14ac:dyDescent="0.25">
      <c r="A27" s="17" t="s">
        <v>23</v>
      </c>
      <c r="B27" s="11"/>
      <c r="C27" s="30"/>
    </row>
    <row r="28" spans="1:3" x14ac:dyDescent="0.25">
      <c r="A28" s="22" t="s">
        <v>24</v>
      </c>
      <c r="B28" s="15">
        <v>22000</v>
      </c>
      <c r="C28" s="31">
        <f t="shared" ref="C28:C34" si="1">B28/$B$53</f>
        <v>2.1999999999999999E-2</v>
      </c>
    </row>
    <row r="29" spans="1:3" x14ac:dyDescent="0.25">
      <c r="A29" s="18" t="s">
        <v>25</v>
      </c>
      <c r="B29" s="8">
        <v>0</v>
      </c>
      <c r="C29" s="28">
        <f t="shared" si="1"/>
        <v>0</v>
      </c>
    </row>
    <row r="30" spans="1:3" x14ac:dyDescent="0.25">
      <c r="A30" s="18" t="s">
        <v>26</v>
      </c>
      <c r="B30" s="8">
        <v>4000</v>
      </c>
      <c r="C30" s="28">
        <f t="shared" si="1"/>
        <v>4.0000000000000001E-3</v>
      </c>
    </row>
    <row r="31" spans="1:3" x14ac:dyDescent="0.25">
      <c r="A31" s="18" t="s">
        <v>27</v>
      </c>
      <c r="B31" s="8">
        <v>5000</v>
      </c>
      <c r="C31" s="28">
        <f t="shared" si="1"/>
        <v>5.0000000000000001E-3</v>
      </c>
    </row>
    <row r="32" spans="1:3" x14ac:dyDescent="0.25">
      <c r="A32" s="18" t="s">
        <v>28</v>
      </c>
      <c r="B32" s="8">
        <v>5000</v>
      </c>
      <c r="C32" s="28">
        <f t="shared" si="1"/>
        <v>5.0000000000000001E-3</v>
      </c>
    </row>
    <row r="33" spans="1:3" x14ac:dyDescent="0.25">
      <c r="A33" s="18" t="s">
        <v>51</v>
      </c>
      <c r="B33" s="8">
        <v>4000</v>
      </c>
      <c r="C33" s="28">
        <f t="shared" si="1"/>
        <v>4.0000000000000001E-3</v>
      </c>
    </row>
    <row r="34" spans="1:3" ht="15.75" thickBot="1" x14ac:dyDescent="0.3">
      <c r="A34" s="19" t="s">
        <v>7</v>
      </c>
      <c r="B34" s="14">
        <f>SUM(B28:B33)</f>
        <v>40000</v>
      </c>
      <c r="C34" s="29">
        <f t="shared" si="1"/>
        <v>0.04</v>
      </c>
    </row>
    <row r="35" spans="1:3" x14ac:dyDescent="0.25">
      <c r="A35" s="17" t="s">
        <v>29</v>
      </c>
      <c r="B35" s="11"/>
      <c r="C35" s="30"/>
    </row>
    <row r="36" spans="1:3" x14ac:dyDescent="0.25">
      <c r="A36" s="22" t="s">
        <v>30</v>
      </c>
      <c r="B36" s="15">
        <v>163000</v>
      </c>
      <c r="C36" s="31">
        <f t="shared" ref="C36:C51" si="2">B36/$B$53</f>
        <v>0.16300000000000001</v>
      </c>
    </row>
    <row r="37" spans="1:3" x14ac:dyDescent="0.25">
      <c r="A37" s="18" t="s">
        <v>31</v>
      </c>
      <c r="B37" s="8">
        <f>14000+7500</f>
        <v>21500</v>
      </c>
      <c r="C37" s="28">
        <f t="shared" si="2"/>
        <v>2.1499999999999998E-2</v>
      </c>
    </row>
    <row r="38" spans="1:3" x14ac:dyDescent="0.25">
      <c r="A38" s="18" t="s">
        <v>32</v>
      </c>
      <c r="B38" s="8">
        <v>15000</v>
      </c>
      <c r="C38" s="28">
        <f t="shared" si="2"/>
        <v>1.4999999999999999E-2</v>
      </c>
    </row>
    <row r="39" spans="1:3" x14ac:dyDescent="0.25">
      <c r="A39" s="18" t="s">
        <v>33</v>
      </c>
      <c r="B39" s="8">
        <v>25000</v>
      </c>
      <c r="C39" s="28">
        <f t="shared" si="2"/>
        <v>2.5000000000000001E-2</v>
      </c>
    </row>
    <row r="40" spans="1:3" x14ac:dyDescent="0.25">
      <c r="A40" s="18" t="s">
        <v>34</v>
      </c>
      <c r="B40" s="8">
        <v>0</v>
      </c>
      <c r="C40" s="28">
        <f t="shared" si="2"/>
        <v>0</v>
      </c>
    </row>
    <row r="41" spans="1:3" x14ac:dyDescent="0.25">
      <c r="A41" s="18" t="s">
        <v>35</v>
      </c>
      <c r="B41" s="8">
        <v>0</v>
      </c>
      <c r="C41" s="28">
        <f t="shared" si="2"/>
        <v>0</v>
      </c>
    </row>
    <row r="42" spans="1:3" x14ac:dyDescent="0.25">
      <c r="A42" s="18" t="s">
        <v>36</v>
      </c>
      <c r="B42" s="8">
        <v>75600</v>
      </c>
      <c r="C42" s="28">
        <f t="shared" si="2"/>
        <v>7.5600000000000001E-2</v>
      </c>
    </row>
    <row r="43" spans="1:3" x14ac:dyDescent="0.25">
      <c r="A43" s="18" t="s">
        <v>37</v>
      </c>
      <c r="B43" s="8">
        <v>2900</v>
      </c>
      <c r="C43" s="28">
        <f t="shared" si="2"/>
        <v>2.8999999999999998E-3</v>
      </c>
    </row>
    <row r="44" spans="1:3" x14ac:dyDescent="0.25">
      <c r="A44" s="18" t="s">
        <v>38</v>
      </c>
      <c r="B44" s="8">
        <v>21600</v>
      </c>
      <c r="C44" s="28">
        <f t="shared" si="2"/>
        <v>2.1600000000000001E-2</v>
      </c>
    </row>
    <row r="45" spans="1:3" x14ac:dyDescent="0.25">
      <c r="A45" s="18" t="s">
        <v>39</v>
      </c>
      <c r="B45" s="8">
        <v>16000</v>
      </c>
      <c r="C45" s="28">
        <f t="shared" si="2"/>
        <v>1.6E-2</v>
      </c>
    </row>
    <row r="46" spans="1:3" x14ac:dyDescent="0.25">
      <c r="A46" s="18" t="s">
        <v>40</v>
      </c>
      <c r="B46" s="8">
        <v>15500</v>
      </c>
      <c r="C46" s="28">
        <f t="shared" si="2"/>
        <v>1.55E-2</v>
      </c>
    </row>
    <row r="47" spans="1:3" x14ac:dyDescent="0.25">
      <c r="A47" s="18" t="s">
        <v>41</v>
      </c>
      <c r="B47" s="8">
        <v>1000</v>
      </c>
      <c r="C47" s="28">
        <f t="shared" si="2"/>
        <v>1E-3</v>
      </c>
    </row>
    <row r="48" spans="1:3" x14ac:dyDescent="0.25">
      <c r="A48" s="18" t="s">
        <v>42</v>
      </c>
      <c r="B48" s="8">
        <v>3000</v>
      </c>
      <c r="C48" s="28">
        <f t="shared" si="2"/>
        <v>3.0000000000000001E-3</v>
      </c>
    </row>
    <row r="49" spans="1:3" x14ac:dyDescent="0.25">
      <c r="A49" s="18" t="s">
        <v>43</v>
      </c>
      <c r="B49" s="8">
        <v>1000</v>
      </c>
      <c r="C49" s="28">
        <f t="shared" si="2"/>
        <v>1E-3</v>
      </c>
    </row>
    <row r="50" spans="1:3" x14ac:dyDescent="0.25">
      <c r="A50" s="18" t="s">
        <v>44</v>
      </c>
      <c r="B50" s="8">
        <v>4000</v>
      </c>
      <c r="C50" s="28">
        <f t="shared" si="2"/>
        <v>4.0000000000000001E-3</v>
      </c>
    </row>
    <row r="51" spans="1:3" x14ac:dyDescent="0.25">
      <c r="A51" s="18" t="s">
        <v>45</v>
      </c>
      <c r="B51" s="8">
        <v>1500</v>
      </c>
      <c r="C51" s="28">
        <f t="shared" si="2"/>
        <v>1.5E-3</v>
      </c>
    </row>
    <row r="52" spans="1:3" ht="15.75" thickBot="1" x14ac:dyDescent="0.3">
      <c r="A52" s="21" t="s">
        <v>7</v>
      </c>
      <c r="B52" s="9">
        <f>SUM(B36:B51)</f>
        <v>366600</v>
      </c>
      <c r="C52" s="32">
        <f>B52/B53</f>
        <v>0.36659999999999998</v>
      </c>
    </row>
    <row r="53" spans="1:3" ht="15.75" thickBot="1" x14ac:dyDescent="0.3">
      <c r="A53" s="2" t="s">
        <v>46</v>
      </c>
      <c r="B53" s="10">
        <f>SUM(B8+B17+B25+B34+B52)</f>
        <v>1000000</v>
      </c>
      <c r="C53" s="33" t="s">
        <v>47</v>
      </c>
    </row>
    <row r="54" spans="1:3" x14ac:dyDescent="0.25">
      <c r="A54" s="23"/>
      <c r="C54" s="4"/>
    </row>
  </sheetData>
  <mergeCells count="2">
    <mergeCell ref="A1:C1"/>
    <mergeCell ref="A2:C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3B74-DD4E-49A6-A3DC-0D8CA061C566}">
  <dimension ref="A1:C54"/>
  <sheetViews>
    <sheetView workbookViewId="0">
      <selection activeCell="B34" sqref="B34"/>
    </sheetView>
  </sheetViews>
  <sheetFormatPr defaultRowHeight="15" x14ac:dyDescent="0.25"/>
  <cols>
    <col min="1" max="1" width="58.42578125" style="24" bestFit="1" customWidth="1"/>
    <col min="2" max="2" width="15.85546875" style="5" bestFit="1" customWidth="1"/>
    <col min="3" max="3" width="8.42578125" style="1" bestFit="1" customWidth="1"/>
    <col min="4" max="243" width="9.140625" style="1"/>
    <col min="244" max="244" width="58.42578125" style="1" bestFit="1" customWidth="1"/>
    <col min="245" max="245" width="15.7109375" style="1" bestFit="1" customWidth="1"/>
    <col min="246" max="246" width="13.7109375" style="1" customWidth="1"/>
    <col min="247" max="499" width="9.140625" style="1"/>
    <col min="500" max="500" width="58.42578125" style="1" bestFit="1" customWidth="1"/>
    <col min="501" max="501" width="15.7109375" style="1" bestFit="1" customWidth="1"/>
    <col min="502" max="502" width="13.7109375" style="1" customWidth="1"/>
    <col min="503" max="755" width="9.140625" style="1"/>
    <col min="756" max="756" width="58.42578125" style="1" bestFit="1" customWidth="1"/>
    <col min="757" max="757" width="15.7109375" style="1" bestFit="1" customWidth="1"/>
    <col min="758" max="758" width="13.7109375" style="1" customWidth="1"/>
    <col min="759" max="1011" width="9.140625" style="1"/>
    <col min="1012" max="1012" width="58.42578125" style="1" bestFit="1" customWidth="1"/>
    <col min="1013" max="1013" width="15.7109375" style="1" bestFit="1" customWidth="1"/>
    <col min="1014" max="1014" width="13.7109375" style="1" customWidth="1"/>
    <col min="1015" max="1267" width="9.140625" style="1"/>
    <col min="1268" max="1268" width="58.42578125" style="1" bestFit="1" customWidth="1"/>
    <col min="1269" max="1269" width="15.7109375" style="1" bestFit="1" customWidth="1"/>
    <col min="1270" max="1270" width="13.7109375" style="1" customWidth="1"/>
    <col min="1271" max="1523" width="9.140625" style="1"/>
    <col min="1524" max="1524" width="58.42578125" style="1" bestFit="1" customWidth="1"/>
    <col min="1525" max="1525" width="15.7109375" style="1" bestFit="1" customWidth="1"/>
    <col min="1526" max="1526" width="13.7109375" style="1" customWidth="1"/>
    <col min="1527" max="1779" width="9.140625" style="1"/>
    <col min="1780" max="1780" width="58.42578125" style="1" bestFit="1" customWidth="1"/>
    <col min="1781" max="1781" width="15.7109375" style="1" bestFit="1" customWidth="1"/>
    <col min="1782" max="1782" width="13.7109375" style="1" customWidth="1"/>
    <col min="1783" max="2035" width="9.140625" style="1"/>
    <col min="2036" max="2036" width="58.42578125" style="1" bestFit="1" customWidth="1"/>
    <col min="2037" max="2037" width="15.7109375" style="1" bestFit="1" customWidth="1"/>
    <col min="2038" max="2038" width="13.7109375" style="1" customWidth="1"/>
    <col min="2039" max="2291" width="9.140625" style="1"/>
    <col min="2292" max="2292" width="58.42578125" style="1" bestFit="1" customWidth="1"/>
    <col min="2293" max="2293" width="15.7109375" style="1" bestFit="1" customWidth="1"/>
    <col min="2294" max="2294" width="13.7109375" style="1" customWidth="1"/>
    <col min="2295" max="2547" width="9.140625" style="1"/>
    <col min="2548" max="2548" width="58.42578125" style="1" bestFit="1" customWidth="1"/>
    <col min="2549" max="2549" width="15.7109375" style="1" bestFit="1" customWidth="1"/>
    <col min="2550" max="2550" width="13.7109375" style="1" customWidth="1"/>
    <col min="2551" max="2803" width="9.140625" style="1"/>
    <col min="2804" max="2804" width="58.42578125" style="1" bestFit="1" customWidth="1"/>
    <col min="2805" max="2805" width="15.7109375" style="1" bestFit="1" customWidth="1"/>
    <col min="2806" max="2806" width="13.7109375" style="1" customWidth="1"/>
    <col min="2807" max="3059" width="9.140625" style="1"/>
    <col min="3060" max="3060" width="58.42578125" style="1" bestFit="1" customWidth="1"/>
    <col min="3061" max="3061" width="15.7109375" style="1" bestFit="1" customWidth="1"/>
    <col min="3062" max="3062" width="13.7109375" style="1" customWidth="1"/>
    <col min="3063" max="3315" width="9.140625" style="1"/>
    <col min="3316" max="3316" width="58.42578125" style="1" bestFit="1" customWidth="1"/>
    <col min="3317" max="3317" width="15.7109375" style="1" bestFit="1" customWidth="1"/>
    <col min="3318" max="3318" width="13.7109375" style="1" customWidth="1"/>
    <col min="3319" max="3571" width="9.140625" style="1"/>
    <col min="3572" max="3572" width="58.42578125" style="1" bestFit="1" customWidth="1"/>
    <col min="3573" max="3573" width="15.7109375" style="1" bestFit="1" customWidth="1"/>
    <col min="3574" max="3574" width="13.7109375" style="1" customWidth="1"/>
    <col min="3575" max="3827" width="9.140625" style="1"/>
    <col min="3828" max="3828" width="58.42578125" style="1" bestFit="1" customWidth="1"/>
    <col min="3829" max="3829" width="15.7109375" style="1" bestFit="1" customWidth="1"/>
    <col min="3830" max="3830" width="13.7109375" style="1" customWidth="1"/>
    <col min="3831" max="4083" width="9.140625" style="1"/>
    <col min="4084" max="4084" width="58.42578125" style="1" bestFit="1" customWidth="1"/>
    <col min="4085" max="4085" width="15.7109375" style="1" bestFit="1" customWidth="1"/>
    <col min="4086" max="4086" width="13.7109375" style="1" customWidth="1"/>
    <col min="4087" max="4339" width="9.140625" style="1"/>
    <col min="4340" max="4340" width="58.42578125" style="1" bestFit="1" customWidth="1"/>
    <col min="4341" max="4341" width="15.7109375" style="1" bestFit="1" customWidth="1"/>
    <col min="4342" max="4342" width="13.7109375" style="1" customWidth="1"/>
    <col min="4343" max="4595" width="9.140625" style="1"/>
    <col min="4596" max="4596" width="58.42578125" style="1" bestFit="1" customWidth="1"/>
    <col min="4597" max="4597" width="15.7109375" style="1" bestFit="1" customWidth="1"/>
    <col min="4598" max="4598" width="13.7109375" style="1" customWidth="1"/>
    <col min="4599" max="4851" width="9.140625" style="1"/>
    <col min="4852" max="4852" width="58.42578125" style="1" bestFit="1" customWidth="1"/>
    <col min="4853" max="4853" width="15.7109375" style="1" bestFit="1" customWidth="1"/>
    <col min="4854" max="4854" width="13.7109375" style="1" customWidth="1"/>
    <col min="4855" max="5107" width="9.140625" style="1"/>
    <col min="5108" max="5108" width="58.42578125" style="1" bestFit="1" customWidth="1"/>
    <col min="5109" max="5109" width="15.7109375" style="1" bestFit="1" customWidth="1"/>
    <col min="5110" max="5110" width="13.7109375" style="1" customWidth="1"/>
    <col min="5111" max="5363" width="9.140625" style="1"/>
    <col min="5364" max="5364" width="58.42578125" style="1" bestFit="1" customWidth="1"/>
    <col min="5365" max="5365" width="15.7109375" style="1" bestFit="1" customWidth="1"/>
    <col min="5366" max="5366" width="13.7109375" style="1" customWidth="1"/>
    <col min="5367" max="5619" width="9.140625" style="1"/>
    <col min="5620" max="5620" width="58.42578125" style="1" bestFit="1" customWidth="1"/>
    <col min="5621" max="5621" width="15.7109375" style="1" bestFit="1" customWidth="1"/>
    <col min="5622" max="5622" width="13.7109375" style="1" customWidth="1"/>
    <col min="5623" max="5875" width="9.140625" style="1"/>
    <col min="5876" max="5876" width="58.42578125" style="1" bestFit="1" customWidth="1"/>
    <col min="5877" max="5877" width="15.7109375" style="1" bestFit="1" customWidth="1"/>
    <col min="5878" max="5878" width="13.7109375" style="1" customWidth="1"/>
    <col min="5879" max="6131" width="9.140625" style="1"/>
    <col min="6132" max="6132" width="58.42578125" style="1" bestFit="1" customWidth="1"/>
    <col min="6133" max="6133" width="15.7109375" style="1" bestFit="1" customWidth="1"/>
    <col min="6134" max="6134" width="13.7109375" style="1" customWidth="1"/>
    <col min="6135" max="6387" width="9.140625" style="1"/>
    <col min="6388" max="6388" width="58.42578125" style="1" bestFit="1" customWidth="1"/>
    <col min="6389" max="6389" width="15.7109375" style="1" bestFit="1" customWidth="1"/>
    <col min="6390" max="6390" width="13.7109375" style="1" customWidth="1"/>
    <col min="6391" max="6643" width="9.140625" style="1"/>
    <col min="6644" max="6644" width="58.42578125" style="1" bestFit="1" customWidth="1"/>
    <col min="6645" max="6645" width="15.7109375" style="1" bestFit="1" customWidth="1"/>
    <col min="6646" max="6646" width="13.7109375" style="1" customWidth="1"/>
    <col min="6647" max="6899" width="9.140625" style="1"/>
    <col min="6900" max="6900" width="58.42578125" style="1" bestFit="1" customWidth="1"/>
    <col min="6901" max="6901" width="15.7109375" style="1" bestFit="1" customWidth="1"/>
    <col min="6902" max="6902" width="13.7109375" style="1" customWidth="1"/>
    <col min="6903" max="7155" width="9.140625" style="1"/>
    <col min="7156" max="7156" width="58.42578125" style="1" bestFit="1" customWidth="1"/>
    <col min="7157" max="7157" width="15.7109375" style="1" bestFit="1" customWidth="1"/>
    <col min="7158" max="7158" width="13.7109375" style="1" customWidth="1"/>
    <col min="7159" max="7411" width="9.140625" style="1"/>
    <col min="7412" max="7412" width="58.42578125" style="1" bestFit="1" customWidth="1"/>
    <col min="7413" max="7413" width="15.7109375" style="1" bestFit="1" customWidth="1"/>
    <col min="7414" max="7414" width="13.7109375" style="1" customWidth="1"/>
    <col min="7415" max="7667" width="9.140625" style="1"/>
    <col min="7668" max="7668" width="58.42578125" style="1" bestFit="1" customWidth="1"/>
    <col min="7669" max="7669" width="15.7109375" style="1" bestFit="1" customWidth="1"/>
    <col min="7670" max="7670" width="13.7109375" style="1" customWidth="1"/>
    <col min="7671" max="7923" width="9.140625" style="1"/>
    <col min="7924" max="7924" width="58.42578125" style="1" bestFit="1" customWidth="1"/>
    <col min="7925" max="7925" width="15.7109375" style="1" bestFit="1" customWidth="1"/>
    <col min="7926" max="7926" width="13.7109375" style="1" customWidth="1"/>
    <col min="7927" max="8179" width="9.140625" style="1"/>
    <col min="8180" max="8180" width="58.42578125" style="1" bestFit="1" customWidth="1"/>
    <col min="8181" max="8181" width="15.7109375" style="1" bestFit="1" customWidth="1"/>
    <col min="8182" max="8182" width="13.7109375" style="1" customWidth="1"/>
    <col min="8183" max="8435" width="9.140625" style="1"/>
    <col min="8436" max="8436" width="58.42578125" style="1" bestFit="1" customWidth="1"/>
    <col min="8437" max="8437" width="15.7109375" style="1" bestFit="1" customWidth="1"/>
    <col min="8438" max="8438" width="13.7109375" style="1" customWidth="1"/>
    <col min="8439" max="8691" width="9.140625" style="1"/>
    <col min="8692" max="8692" width="58.42578125" style="1" bestFit="1" customWidth="1"/>
    <col min="8693" max="8693" width="15.7109375" style="1" bestFit="1" customWidth="1"/>
    <col min="8694" max="8694" width="13.7109375" style="1" customWidth="1"/>
    <col min="8695" max="8947" width="9.140625" style="1"/>
    <col min="8948" max="8948" width="58.42578125" style="1" bestFit="1" customWidth="1"/>
    <col min="8949" max="8949" width="15.7109375" style="1" bestFit="1" customWidth="1"/>
    <col min="8950" max="8950" width="13.7109375" style="1" customWidth="1"/>
    <col min="8951" max="9203" width="9.140625" style="1"/>
    <col min="9204" max="9204" width="58.42578125" style="1" bestFit="1" customWidth="1"/>
    <col min="9205" max="9205" width="15.7109375" style="1" bestFit="1" customWidth="1"/>
    <col min="9206" max="9206" width="13.7109375" style="1" customWidth="1"/>
    <col min="9207" max="9459" width="9.140625" style="1"/>
    <col min="9460" max="9460" width="58.42578125" style="1" bestFit="1" customWidth="1"/>
    <col min="9461" max="9461" width="15.7109375" style="1" bestFit="1" customWidth="1"/>
    <col min="9462" max="9462" width="13.7109375" style="1" customWidth="1"/>
    <col min="9463" max="9715" width="9.140625" style="1"/>
    <col min="9716" max="9716" width="58.42578125" style="1" bestFit="1" customWidth="1"/>
    <col min="9717" max="9717" width="15.7109375" style="1" bestFit="1" customWidth="1"/>
    <col min="9718" max="9718" width="13.7109375" style="1" customWidth="1"/>
    <col min="9719" max="9971" width="9.140625" style="1"/>
    <col min="9972" max="9972" width="58.42578125" style="1" bestFit="1" customWidth="1"/>
    <col min="9973" max="9973" width="15.7109375" style="1" bestFit="1" customWidth="1"/>
    <col min="9974" max="9974" width="13.7109375" style="1" customWidth="1"/>
    <col min="9975" max="10227" width="9.140625" style="1"/>
    <col min="10228" max="10228" width="58.42578125" style="1" bestFit="1" customWidth="1"/>
    <col min="10229" max="10229" width="15.7109375" style="1" bestFit="1" customWidth="1"/>
    <col min="10230" max="10230" width="13.7109375" style="1" customWidth="1"/>
    <col min="10231" max="10483" width="9.140625" style="1"/>
    <col min="10484" max="10484" width="58.42578125" style="1" bestFit="1" customWidth="1"/>
    <col min="10485" max="10485" width="15.7109375" style="1" bestFit="1" customWidth="1"/>
    <col min="10486" max="10486" width="13.7109375" style="1" customWidth="1"/>
    <col min="10487" max="10739" width="9.140625" style="1"/>
    <col min="10740" max="10740" width="58.42578125" style="1" bestFit="1" customWidth="1"/>
    <col min="10741" max="10741" width="15.7109375" style="1" bestFit="1" customWidth="1"/>
    <col min="10742" max="10742" width="13.7109375" style="1" customWidth="1"/>
    <col min="10743" max="10995" width="9.140625" style="1"/>
    <col min="10996" max="10996" width="58.42578125" style="1" bestFit="1" customWidth="1"/>
    <col min="10997" max="10997" width="15.7109375" style="1" bestFit="1" customWidth="1"/>
    <col min="10998" max="10998" width="13.7109375" style="1" customWidth="1"/>
    <col min="10999" max="11251" width="9.140625" style="1"/>
    <col min="11252" max="11252" width="58.42578125" style="1" bestFit="1" customWidth="1"/>
    <col min="11253" max="11253" width="15.7109375" style="1" bestFit="1" customWidth="1"/>
    <col min="11254" max="11254" width="13.7109375" style="1" customWidth="1"/>
    <col min="11255" max="11507" width="9.140625" style="1"/>
    <col min="11508" max="11508" width="58.42578125" style="1" bestFit="1" customWidth="1"/>
    <col min="11509" max="11509" width="15.7109375" style="1" bestFit="1" customWidth="1"/>
    <col min="11510" max="11510" width="13.7109375" style="1" customWidth="1"/>
    <col min="11511" max="11763" width="9.140625" style="1"/>
    <col min="11764" max="11764" width="58.42578125" style="1" bestFit="1" customWidth="1"/>
    <col min="11765" max="11765" width="15.7109375" style="1" bestFit="1" customWidth="1"/>
    <col min="11766" max="11766" width="13.7109375" style="1" customWidth="1"/>
    <col min="11767" max="12019" width="9.140625" style="1"/>
    <col min="12020" max="12020" width="58.42578125" style="1" bestFit="1" customWidth="1"/>
    <col min="12021" max="12021" width="15.7109375" style="1" bestFit="1" customWidth="1"/>
    <col min="12022" max="12022" width="13.7109375" style="1" customWidth="1"/>
    <col min="12023" max="12275" width="9.140625" style="1"/>
    <col min="12276" max="12276" width="58.42578125" style="1" bestFit="1" customWidth="1"/>
    <col min="12277" max="12277" width="15.7109375" style="1" bestFit="1" customWidth="1"/>
    <col min="12278" max="12278" width="13.7109375" style="1" customWidth="1"/>
    <col min="12279" max="12531" width="9.140625" style="1"/>
    <col min="12532" max="12532" width="58.42578125" style="1" bestFit="1" customWidth="1"/>
    <col min="12533" max="12533" width="15.7109375" style="1" bestFit="1" customWidth="1"/>
    <col min="12534" max="12534" width="13.7109375" style="1" customWidth="1"/>
    <col min="12535" max="12787" width="9.140625" style="1"/>
    <col min="12788" max="12788" width="58.42578125" style="1" bestFit="1" customWidth="1"/>
    <col min="12789" max="12789" width="15.7109375" style="1" bestFit="1" customWidth="1"/>
    <col min="12790" max="12790" width="13.7109375" style="1" customWidth="1"/>
    <col min="12791" max="13043" width="9.140625" style="1"/>
    <col min="13044" max="13044" width="58.42578125" style="1" bestFit="1" customWidth="1"/>
    <col min="13045" max="13045" width="15.7109375" style="1" bestFit="1" customWidth="1"/>
    <col min="13046" max="13046" width="13.7109375" style="1" customWidth="1"/>
    <col min="13047" max="13299" width="9.140625" style="1"/>
    <col min="13300" max="13300" width="58.42578125" style="1" bestFit="1" customWidth="1"/>
    <col min="13301" max="13301" width="15.7109375" style="1" bestFit="1" customWidth="1"/>
    <col min="13302" max="13302" width="13.7109375" style="1" customWidth="1"/>
    <col min="13303" max="13555" width="9.140625" style="1"/>
    <col min="13556" max="13556" width="58.42578125" style="1" bestFit="1" customWidth="1"/>
    <col min="13557" max="13557" width="15.7109375" style="1" bestFit="1" customWidth="1"/>
    <col min="13558" max="13558" width="13.7109375" style="1" customWidth="1"/>
    <col min="13559" max="13811" width="9.140625" style="1"/>
    <col min="13812" max="13812" width="58.42578125" style="1" bestFit="1" customWidth="1"/>
    <col min="13813" max="13813" width="15.7109375" style="1" bestFit="1" customWidth="1"/>
    <col min="13814" max="13814" width="13.7109375" style="1" customWidth="1"/>
    <col min="13815" max="14067" width="9.140625" style="1"/>
    <col min="14068" max="14068" width="58.42578125" style="1" bestFit="1" customWidth="1"/>
    <col min="14069" max="14069" width="15.7109375" style="1" bestFit="1" customWidth="1"/>
    <col min="14070" max="14070" width="13.7109375" style="1" customWidth="1"/>
    <col min="14071" max="14323" width="9.140625" style="1"/>
    <col min="14324" max="14324" width="58.42578125" style="1" bestFit="1" customWidth="1"/>
    <col min="14325" max="14325" width="15.7109375" style="1" bestFit="1" customWidth="1"/>
    <col min="14326" max="14326" width="13.7109375" style="1" customWidth="1"/>
    <col min="14327" max="14579" width="9.140625" style="1"/>
    <col min="14580" max="14580" width="58.42578125" style="1" bestFit="1" customWidth="1"/>
    <col min="14581" max="14581" width="15.7109375" style="1" bestFit="1" customWidth="1"/>
    <col min="14582" max="14582" width="13.7109375" style="1" customWidth="1"/>
    <col min="14583" max="14835" width="9.140625" style="1"/>
    <col min="14836" max="14836" width="58.42578125" style="1" bestFit="1" customWidth="1"/>
    <col min="14837" max="14837" width="15.7109375" style="1" bestFit="1" customWidth="1"/>
    <col min="14838" max="14838" width="13.7109375" style="1" customWidth="1"/>
    <col min="14839" max="15091" width="9.140625" style="1"/>
    <col min="15092" max="15092" width="58.42578125" style="1" bestFit="1" customWidth="1"/>
    <col min="15093" max="15093" width="15.7109375" style="1" bestFit="1" customWidth="1"/>
    <col min="15094" max="15094" width="13.7109375" style="1" customWidth="1"/>
    <col min="15095" max="15347" width="9.140625" style="1"/>
    <col min="15348" max="15348" width="58.42578125" style="1" bestFit="1" customWidth="1"/>
    <col min="15349" max="15349" width="15.7109375" style="1" bestFit="1" customWidth="1"/>
    <col min="15350" max="15350" width="13.7109375" style="1" customWidth="1"/>
    <col min="15351" max="15603" width="9.140625" style="1"/>
    <col min="15604" max="15604" width="58.42578125" style="1" bestFit="1" customWidth="1"/>
    <col min="15605" max="15605" width="15.7109375" style="1" bestFit="1" customWidth="1"/>
    <col min="15606" max="15606" width="13.7109375" style="1" customWidth="1"/>
    <col min="15607" max="15859" width="9.140625" style="1"/>
    <col min="15860" max="15860" width="58.42578125" style="1" bestFit="1" customWidth="1"/>
    <col min="15861" max="15861" width="15.7109375" style="1" bestFit="1" customWidth="1"/>
    <col min="15862" max="15862" width="13.7109375" style="1" customWidth="1"/>
    <col min="15863" max="16115" width="9.140625" style="1"/>
    <col min="16116" max="16116" width="58.42578125" style="1" bestFit="1" customWidth="1"/>
    <col min="16117" max="16117" width="15.7109375" style="1" bestFit="1" customWidth="1"/>
    <col min="16118" max="16118" width="13.7109375" style="1" customWidth="1"/>
    <col min="16119" max="16384" width="9.140625" style="1"/>
  </cols>
  <sheetData>
    <row r="1" spans="1:3" x14ac:dyDescent="0.25">
      <c r="A1" s="25" t="s">
        <v>48</v>
      </c>
      <c r="B1" s="25"/>
      <c r="C1" s="25"/>
    </row>
    <row r="2" spans="1:3" x14ac:dyDescent="0.25">
      <c r="A2" s="25" t="s">
        <v>53</v>
      </c>
      <c r="B2" s="25"/>
      <c r="C2" s="25"/>
    </row>
    <row r="3" spans="1:3" x14ac:dyDescent="0.25">
      <c r="A3" s="2" t="s">
        <v>0</v>
      </c>
      <c r="B3" s="6" t="s">
        <v>1</v>
      </c>
      <c r="C3" s="26" t="s">
        <v>2</v>
      </c>
    </row>
    <row r="4" spans="1:3" x14ac:dyDescent="0.25">
      <c r="A4" s="17" t="s">
        <v>3</v>
      </c>
      <c r="B4" s="3"/>
      <c r="C4" s="27"/>
    </row>
    <row r="5" spans="1:3" x14ac:dyDescent="0.25">
      <c r="A5" s="18" t="s">
        <v>4</v>
      </c>
      <c r="B5" s="7">
        <v>0</v>
      </c>
      <c r="C5" s="28">
        <f>B5/$B$53</f>
        <v>0</v>
      </c>
    </row>
    <row r="6" spans="1:3" x14ac:dyDescent="0.25">
      <c r="A6" s="16" t="s">
        <v>5</v>
      </c>
      <c r="B6" s="7">
        <v>0</v>
      </c>
      <c r="C6" s="28">
        <f>B6/$B$53</f>
        <v>0</v>
      </c>
    </row>
    <row r="7" spans="1:3" x14ac:dyDescent="0.25">
      <c r="A7" s="18" t="s">
        <v>6</v>
      </c>
      <c r="B7" s="7">
        <v>0</v>
      </c>
      <c r="C7" s="28">
        <f>B7/$B$53</f>
        <v>0</v>
      </c>
    </row>
    <row r="8" spans="1:3" x14ac:dyDescent="0.25">
      <c r="A8" s="19" t="s">
        <v>7</v>
      </c>
      <c r="B8" s="12">
        <f>SUM(B5:B7)</f>
        <v>0</v>
      </c>
      <c r="C8" s="29">
        <f>B8/$B$53</f>
        <v>0</v>
      </c>
    </row>
    <row r="9" spans="1:3" x14ac:dyDescent="0.25">
      <c r="A9" s="17" t="s">
        <v>8</v>
      </c>
      <c r="B9" s="11"/>
      <c r="C9" s="30"/>
    </row>
    <row r="10" spans="1:3" x14ac:dyDescent="0.25">
      <c r="A10" s="20" t="s">
        <v>9</v>
      </c>
      <c r="B10" s="13"/>
      <c r="C10" s="31"/>
    </row>
    <row r="11" spans="1:3" x14ac:dyDescent="0.25">
      <c r="A11" s="18" t="s">
        <v>10</v>
      </c>
      <c r="B11" s="8">
        <v>15000</v>
      </c>
      <c r="C11" s="28">
        <f t="shared" ref="C11:C17" si="0">B11/$B$53</f>
        <v>0.10000266673777967</v>
      </c>
    </row>
    <row r="12" spans="1:3" x14ac:dyDescent="0.25">
      <c r="A12" s="18" t="s">
        <v>11</v>
      </c>
      <c r="B12" s="8">
        <v>0</v>
      </c>
      <c r="C12" s="28">
        <f t="shared" si="0"/>
        <v>0</v>
      </c>
    </row>
    <row r="13" spans="1:3" x14ac:dyDescent="0.25">
      <c r="A13" s="18" t="s">
        <v>12</v>
      </c>
      <c r="B13" s="8">
        <v>0</v>
      </c>
      <c r="C13" s="28">
        <f t="shared" si="0"/>
        <v>0</v>
      </c>
    </row>
    <row r="14" spans="1:3" x14ac:dyDescent="0.25">
      <c r="A14" s="18" t="s">
        <v>13</v>
      </c>
      <c r="B14" s="8">
        <v>0</v>
      </c>
      <c r="C14" s="28">
        <f t="shared" si="0"/>
        <v>0</v>
      </c>
    </row>
    <row r="15" spans="1:3" x14ac:dyDescent="0.25">
      <c r="A15" s="18" t="s">
        <v>14</v>
      </c>
      <c r="B15" s="8">
        <v>0</v>
      </c>
      <c r="C15" s="28">
        <f t="shared" si="0"/>
        <v>0</v>
      </c>
    </row>
    <row r="16" spans="1:3" x14ac:dyDescent="0.25">
      <c r="A16" s="18" t="s">
        <v>15</v>
      </c>
      <c r="B16" s="8">
        <v>0</v>
      </c>
      <c r="C16" s="28">
        <f t="shared" si="0"/>
        <v>0</v>
      </c>
    </row>
    <row r="17" spans="1:3" x14ac:dyDescent="0.25">
      <c r="A17" s="21" t="s">
        <v>49</v>
      </c>
      <c r="B17" s="8">
        <f>SUM(B11:B16)</f>
        <v>15000</v>
      </c>
      <c r="C17" s="28">
        <f t="shared" si="0"/>
        <v>0.10000266673777967</v>
      </c>
    </row>
    <row r="18" spans="1:3" x14ac:dyDescent="0.25">
      <c r="A18" s="21" t="s">
        <v>16</v>
      </c>
      <c r="B18" s="7"/>
      <c r="C18" s="28"/>
    </row>
    <row r="19" spans="1:3" x14ac:dyDescent="0.25">
      <c r="A19" s="18" t="s">
        <v>17</v>
      </c>
      <c r="B19" s="8">
        <f>33000</f>
        <v>33000</v>
      </c>
      <c r="C19" s="28">
        <f>B19/$B$53</f>
        <v>0.22000586682311529</v>
      </c>
    </row>
    <row r="20" spans="1:3" x14ac:dyDescent="0.25">
      <c r="A20" s="18" t="s">
        <v>18</v>
      </c>
      <c r="B20" s="8">
        <f>(135*3*12)+(1200*3*12)+(176*3*12)</f>
        <v>54396</v>
      </c>
      <c r="C20" s="28">
        <f>B20/$B$53</f>
        <v>0.36264967065788423</v>
      </c>
    </row>
    <row r="21" spans="1:3" x14ac:dyDescent="0.25">
      <c r="A21" s="18" t="s">
        <v>19</v>
      </c>
      <c r="B21" s="8">
        <v>17600</v>
      </c>
      <c r="C21" s="28">
        <f>B21/$B$53</f>
        <v>0.11733646230566148</v>
      </c>
    </row>
    <row r="22" spans="1:3" x14ac:dyDescent="0.25">
      <c r="A22" s="18" t="s">
        <v>20</v>
      </c>
      <c r="B22" s="8">
        <v>0</v>
      </c>
      <c r="C22" s="28">
        <f>B22/$B$53</f>
        <v>0</v>
      </c>
    </row>
    <row r="23" spans="1:3" x14ac:dyDescent="0.25">
      <c r="A23" s="18" t="s">
        <v>21</v>
      </c>
      <c r="B23" s="8">
        <v>0</v>
      </c>
      <c r="C23" s="28">
        <f>B23/$B$53</f>
        <v>0</v>
      </c>
    </row>
    <row r="24" spans="1:3" x14ac:dyDescent="0.25">
      <c r="A24" s="18" t="s">
        <v>22</v>
      </c>
      <c r="B24" s="8"/>
      <c r="C24" s="28"/>
    </row>
    <row r="25" spans="1:3" x14ac:dyDescent="0.25">
      <c r="A25" s="21" t="s">
        <v>50</v>
      </c>
      <c r="B25" s="8">
        <f>SUM(B19:B24)</f>
        <v>104996</v>
      </c>
      <c r="C25" s="28">
        <f>B25/$B$53</f>
        <v>0.69999199978666093</v>
      </c>
    </row>
    <row r="26" spans="1:3" x14ac:dyDescent="0.25">
      <c r="A26" s="19" t="s">
        <v>7</v>
      </c>
      <c r="B26" s="14">
        <f>B17+B25</f>
        <v>119996</v>
      </c>
      <c r="C26" s="29">
        <f>B26/B53</f>
        <v>0.79999466652444062</v>
      </c>
    </row>
    <row r="27" spans="1:3" x14ac:dyDescent="0.25">
      <c r="A27" s="17" t="s">
        <v>23</v>
      </c>
      <c r="B27" s="11"/>
      <c r="C27" s="30"/>
    </row>
    <row r="28" spans="1:3" x14ac:dyDescent="0.25">
      <c r="A28" s="22" t="s">
        <v>24</v>
      </c>
      <c r="B28" s="15">
        <v>0</v>
      </c>
      <c r="C28" s="31">
        <f t="shared" ref="C28:C34" si="1">B28/$B$53</f>
        <v>0</v>
      </c>
    </row>
    <row r="29" spans="1:3" x14ac:dyDescent="0.25">
      <c r="A29" s="18" t="s">
        <v>25</v>
      </c>
      <c r="B29" s="8">
        <v>0</v>
      </c>
      <c r="C29" s="28">
        <f t="shared" si="1"/>
        <v>0</v>
      </c>
    </row>
    <row r="30" spans="1:3" x14ac:dyDescent="0.25">
      <c r="A30" s="18" t="s">
        <v>26</v>
      </c>
      <c r="B30" s="8">
        <v>15000</v>
      </c>
      <c r="C30" s="28">
        <f t="shared" si="1"/>
        <v>0.10000266673777967</v>
      </c>
    </row>
    <row r="31" spans="1:3" x14ac:dyDescent="0.25">
      <c r="A31" s="18" t="s">
        <v>27</v>
      </c>
      <c r="B31" s="8">
        <v>0</v>
      </c>
      <c r="C31" s="28">
        <f t="shared" si="1"/>
        <v>0</v>
      </c>
    </row>
    <row r="32" spans="1:3" x14ac:dyDescent="0.25">
      <c r="A32" s="18" t="s">
        <v>28</v>
      </c>
      <c r="B32" s="8">
        <v>0</v>
      </c>
      <c r="C32" s="28">
        <f t="shared" si="1"/>
        <v>0</v>
      </c>
    </row>
    <row r="33" spans="1:3" x14ac:dyDescent="0.25">
      <c r="A33" s="18" t="s">
        <v>51</v>
      </c>
      <c r="B33" s="8">
        <v>15000</v>
      </c>
      <c r="C33" s="28">
        <f t="shared" si="1"/>
        <v>0.10000266673777967</v>
      </c>
    </row>
    <row r="34" spans="1:3" x14ac:dyDescent="0.25">
      <c r="A34" s="19" t="s">
        <v>7</v>
      </c>
      <c r="B34" s="14">
        <f>SUM(B28:B33)</f>
        <v>30000</v>
      </c>
      <c r="C34" s="29">
        <f t="shared" si="1"/>
        <v>0.20000533347555935</v>
      </c>
    </row>
    <row r="35" spans="1:3" x14ac:dyDescent="0.25">
      <c r="A35" s="17" t="s">
        <v>29</v>
      </c>
      <c r="B35" s="11"/>
      <c r="C35" s="30"/>
    </row>
    <row r="36" spans="1:3" x14ac:dyDescent="0.25">
      <c r="A36" s="22" t="s">
        <v>30</v>
      </c>
      <c r="B36" s="15">
        <v>0</v>
      </c>
      <c r="C36" s="31">
        <f t="shared" ref="C36:C51" si="2">B36/$B$53</f>
        <v>0</v>
      </c>
    </row>
    <row r="37" spans="1:3" x14ac:dyDescent="0.25">
      <c r="A37" s="18" t="s">
        <v>31</v>
      </c>
      <c r="B37" s="8">
        <v>0</v>
      </c>
      <c r="C37" s="28">
        <f t="shared" si="2"/>
        <v>0</v>
      </c>
    </row>
    <row r="38" spans="1:3" x14ac:dyDescent="0.25">
      <c r="A38" s="18" t="s">
        <v>32</v>
      </c>
      <c r="B38" s="8">
        <v>0</v>
      </c>
      <c r="C38" s="28">
        <f t="shared" si="2"/>
        <v>0</v>
      </c>
    </row>
    <row r="39" spans="1:3" x14ac:dyDescent="0.25">
      <c r="A39" s="18" t="s">
        <v>33</v>
      </c>
      <c r="B39" s="8">
        <v>0</v>
      </c>
      <c r="C39" s="28">
        <f t="shared" si="2"/>
        <v>0</v>
      </c>
    </row>
    <row r="40" spans="1:3" x14ac:dyDescent="0.25">
      <c r="A40" s="18" t="s">
        <v>34</v>
      </c>
      <c r="B40" s="8">
        <v>0</v>
      </c>
      <c r="C40" s="28">
        <f t="shared" si="2"/>
        <v>0</v>
      </c>
    </row>
    <row r="41" spans="1:3" x14ac:dyDescent="0.25">
      <c r="A41" s="18" t="s">
        <v>35</v>
      </c>
      <c r="B41" s="8">
        <v>0</v>
      </c>
      <c r="C41" s="28">
        <f t="shared" si="2"/>
        <v>0</v>
      </c>
    </row>
    <row r="42" spans="1:3" x14ac:dyDescent="0.25">
      <c r="A42" s="18" t="s">
        <v>36</v>
      </c>
      <c r="B42" s="8">
        <v>0</v>
      </c>
      <c r="C42" s="28">
        <f t="shared" si="2"/>
        <v>0</v>
      </c>
    </row>
    <row r="43" spans="1:3" x14ac:dyDescent="0.25">
      <c r="A43" s="18" t="s">
        <v>37</v>
      </c>
      <c r="B43" s="8">
        <v>0</v>
      </c>
      <c r="C43" s="28">
        <f t="shared" si="2"/>
        <v>0</v>
      </c>
    </row>
    <row r="44" spans="1:3" x14ac:dyDescent="0.25">
      <c r="A44" s="18" t="s">
        <v>38</v>
      </c>
      <c r="B44" s="8">
        <v>0</v>
      </c>
      <c r="C44" s="28">
        <f t="shared" si="2"/>
        <v>0</v>
      </c>
    </row>
    <row r="45" spans="1:3" x14ac:dyDescent="0.25">
      <c r="A45" s="18" t="s">
        <v>39</v>
      </c>
      <c r="B45" s="8">
        <v>0</v>
      </c>
      <c r="C45" s="28">
        <f t="shared" si="2"/>
        <v>0</v>
      </c>
    </row>
    <row r="46" spans="1:3" x14ac:dyDescent="0.25">
      <c r="A46" s="18" t="s">
        <v>40</v>
      </c>
      <c r="B46" s="8">
        <v>0</v>
      </c>
      <c r="C46" s="28">
        <f t="shared" si="2"/>
        <v>0</v>
      </c>
    </row>
    <row r="47" spans="1:3" x14ac:dyDescent="0.25">
      <c r="A47" s="18" t="s">
        <v>41</v>
      </c>
      <c r="B47" s="8">
        <v>0</v>
      </c>
      <c r="C47" s="28">
        <f t="shared" si="2"/>
        <v>0</v>
      </c>
    </row>
    <row r="48" spans="1:3" x14ac:dyDescent="0.25">
      <c r="A48" s="18" t="s">
        <v>42</v>
      </c>
      <c r="B48" s="8">
        <v>0</v>
      </c>
      <c r="C48" s="28">
        <f t="shared" si="2"/>
        <v>0</v>
      </c>
    </row>
    <row r="49" spans="1:3" x14ac:dyDescent="0.25">
      <c r="A49" s="18" t="s">
        <v>43</v>
      </c>
      <c r="B49" s="8">
        <v>0</v>
      </c>
      <c r="C49" s="28">
        <f t="shared" si="2"/>
        <v>0</v>
      </c>
    </row>
    <row r="50" spans="1:3" x14ac:dyDescent="0.25">
      <c r="A50" s="18" t="s">
        <v>44</v>
      </c>
      <c r="B50" s="8">
        <v>0</v>
      </c>
      <c r="C50" s="28">
        <f t="shared" si="2"/>
        <v>0</v>
      </c>
    </row>
    <row r="51" spans="1:3" x14ac:dyDescent="0.25">
      <c r="A51" s="18" t="s">
        <v>45</v>
      </c>
      <c r="B51" s="8">
        <v>0</v>
      </c>
      <c r="C51" s="28">
        <f t="shared" si="2"/>
        <v>0</v>
      </c>
    </row>
    <row r="52" spans="1:3" x14ac:dyDescent="0.25">
      <c r="A52" s="21" t="s">
        <v>7</v>
      </c>
      <c r="B52" s="9">
        <f>SUM(B36:B51)</f>
        <v>0</v>
      </c>
      <c r="C52" s="32">
        <f>B52/B53</f>
        <v>0</v>
      </c>
    </row>
    <row r="53" spans="1:3" x14ac:dyDescent="0.25">
      <c r="A53" s="2" t="s">
        <v>46</v>
      </c>
      <c r="B53" s="10">
        <f>SUM(B8+B17+B25+B34+B52)</f>
        <v>149996</v>
      </c>
      <c r="C53" s="33" t="s">
        <v>47</v>
      </c>
    </row>
    <row r="54" spans="1:3" x14ac:dyDescent="0.25">
      <c r="A54" s="23"/>
      <c r="C54" s="4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Custeio</vt:lpstr>
      <vt:lpstr>Royalties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Usuário do Windows</cp:lastModifiedBy>
  <cp:revision/>
  <dcterms:created xsi:type="dcterms:W3CDTF">2021-07-13T13:55:29Z</dcterms:created>
  <dcterms:modified xsi:type="dcterms:W3CDTF">2022-11-16T17:45:48Z</dcterms:modified>
  <cp:category/>
  <cp:contentStatus/>
</cp:coreProperties>
</file>